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om\Documents\SVTP Website\"/>
    </mc:Choice>
  </mc:AlternateContent>
  <xr:revisionPtr revIDLastSave="0" documentId="8_{4C1D16A0-0DAB-4635-AAFC-DE0DD7D7CB9C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BOQ" sheetId="35" r:id="rId1"/>
  </sheets>
  <definedNames>
    <definedName name="_xlnm.Print_Area" localSheetId="0">BOQ!$A$1:$H$412</definedName>
  </definedNames>
  <calcPr calcId="191029"/>
  <fileRecoveryPr autoRecover="0"/>
</workbook>
</file>

<file path=xl/calcChain.xml><?xml version="1.0" encoding="utf-8"?>
<calcChain xmlns="http://schemas.openxmlformats.org/spreadsheetml/2006/main">
  <c r="G409" i="35" l="1"/>
  <c r="G348" i="35" l="1"/>
  <c r="G405" i="35" l="1"/>
  <c r="G406" i="35" s="1"/>
  <c r="G403" i="35"/>
  <c r="G399" i="35"/>
  <c r="G398" i="35"/>
  <c r="G400" i="35" s="1"/>
  <c r="G395" i="35"/>
  <c r="G394" i="35"/>
  <c r="G393" i="35"/>
  <c r="G390" i="35"/>
  <c r="G391" i="35" s="1"/>
  <c r="G387" i="35"/>
  <c r="G386" i="35"/>
  <c r="G383" i="35"/>
  <c r="G384" i="35" s="1"/>
  <c r="G380" i="35"/>
  <c r="G379" i="35"/>
  <c r="G352" i="35"/>
  <c r="G351" i="35"/>
  <c r="G350" i="35"/>
  <c r="G349" i="35"/>
  <c r="G347" i="35"/>
  <c r="G346" i="35"/>
  <c r="G345" i="35"/>
  <c r="G344" i="35"/>
  <c r="G343" i="35"/>
  <c r="G342" i="35"/>
  <c r="G341" i="35"/>
  <c r="G340" i="35"/>
  <c r="G339" i="35"/>
  <c r="G338" i="35"/>
  <c r="G337" i="35"/>
  <c r="G336" i="35"/>
  <c r="G333" i="35"/>
  <c r="G332" i="35"/>
  <c r="G334" i="35" s="1"/>
  <c r="G307" i="35"/>
  <c r="G306" i="35"/>
  <c r="G305" i="35"/>
  <c r="G304" i="35"/>
  <c r="G303" i="35"/>
  <c r="G302" i="35"/>
  <c r="G301" i="35"/>
  <c r="G300" i="35"/>
  <c r="G299" i="35"/>
  <c r="G298" i="35"/>
  <c r="G295" i="35"/>
  <c r="G294" i="35"/>
  <c r="G293" i="35"/>
  <c r="G292" i="35"/>
  <c r="G291" i="35"/>
  <c r="G290" i="35"/>
  <c r="G289" i="35"/>
  <c r="G288" i="35"/>
  <c r="G287" i="35"/>
  <c r="G286" i="35"/>
  <c r="G285" i="35"/>
  <c r="G103" i="35"/>
  <c r="G102" i="35"/>
  <c r="G101" i="35"/>
  <c r="G100" i="35"/>
  <c r="G99" i="35"/>
  <c r="G98" i="35"/>
  <c r="G97" i="35"/>
  <c r="G96" i="35"/>
  <c r="G242" i="35"/>
  <c r="G241" i="35"/>
  <c r="G240" i="35"/>
  <c r="G239" i="35"/>
  <c r="G238" i="35"/>
  <c r="G237" i="35"/>
  <c r="G234" i="35"/>
  <c r="G233" i="35"/>
  <c r="G232" i="35"/>
  <c r="G229" i="35"/>
  <c r="G228" i="35"/>
  <c r="G227" i="35"/>
  <c r="G226" i="35"/>
  <c r="G225" i="35"/>
  <c r="G224" i="35"/>
  <c r="G223" i="35"/>
  <c r="G222" i="35"/>
  <c r="G221" i="35"/>
  <c r="G220" i="35"/>
  <c r="G219" i="35"/>
  <c r="G218" i="35"/>
  <c r="G217" i="35"/>
  <c r="G216" i="35"/>
  <c r="G215" i="35"/>
  <c r="G214" i="35"/>
  <c r="G213" i="35"/>
  <c r="G212" i="35"/>
  <c r="G211" i="35"/>
  <c r="G208" i="35"/>
  <c r="G207" i="35"/>
  <c r="G206" i="35"/>
  <c r="G205" i="35"/>
  <c r="G202" i="35"/>
  <c r="G201" i="35"/>
  <c r="G200" i="35"/>
  <c r="G199" i="35"/>
  <c r="G198" i="35"/>
  <c r="G197" i="35"/>
  <c r="G196" i="35"/>
  <c r="G195" i="35"/>
  <c r="G194" i="35"/>
  <c r="G193" i="35"/>
  <c r="G192" i="35"/>
  <c r="G191" i="35"/>
  <c r="G166" i="35"/>
  <c r="G165" i="35"/>
  <c r="G164" i="35"/>
  <c r="G163" i="35"/>
  <c r="G162" i="35"/>
  <c r="G161" i="35"/>
  <c r="G160" i="35"/>
  <c r="G159" i="35"/>
  <c r="G158" i="35"/>
  <c r="G157" i="35"/>
  <c r="G154" i="35"/>
  <c r="G153" i="35"/>
  <c r="G152" i="35"/>
  <c r="G151" i="35"/>
  <c r="G150" i="35"/>
  <c r="G149" i="35"/>
  <c r="G148" i="35"/>
  <c r="G147" i="35"/>
  <c r="G146" i="35"/>
  <c r="G145" i="35"/>
  <c r="G144" i="35"/>
  <c r="G93" i="35"/>
  <c r="G92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68" i="35"/>
  <c r="G67" i="35"/>
  <c r="G66" i="35"/>
  <c r="G65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209" i="35" l="1"/>
  <c r="G230" i="35"/>
  <c r="G63" i="35"/>
  <c r="G308" i="35"/>
  <c r="G69" i="35"/>
  <c r="G90" i="35"/>
  <c r="G155" i="35"/>
  <c r="G167" i="35"/>
  <c r="G353" i="35"/>
  <c r="G355" i="35" s="1"/>
  <c r="E8" i="35" s="1"/>
  <c r="G381" i="35"/>
  <c r="G411" i="35" s="1"/>
  <c r="E9" i="35" s="1"/>
  <c r="G388" i="35"/>
  <c r="G396" i="35"/>
  <c r="G296" i="35"/>
  <c r="G310" i="35" s="1"/>
  <c r="E7" i="35" s="1"/>
  <c r="G243" i="35"/>
  <c r="G203" i="35"/>
  <c r="G104" i="35"/>
  <c r="G245" i="35" l="1"/>
  <c r="E6" i="35" s="1"/>
  <c r="G106" i="35"/>
  <c r="E4" i="35" s="1"/>
  <c r="E3" i="35" s="1"/>
  <c r="E12" i="35" s="1"/>
  <c r="G169" i="35"/>
  <c r="E5" i="35" s="1"/>
  <c r="E11" i="35" l="1"/>
  <c r="E14" i="35" s="1"/>
</calcChain>
</file>

<file path=xl/sharedStrings.xml><?xml version="1.0" encoding="utf-8"?>
<sst xmlns="http://schemas.openxmlformats.org/spreadsheetml/2006/main" count="509" uniqueCount="233">
  <si>
    <t>㎡</t>
    <phoneticPr fontId="2" type="noConversion"/>
  </si>
  <si>
    <t>㎡</t>
  </si>
  <si>
    <t>㎥</t>
  </si>
  <si>
    <t>ton</t>
    <phoneticPr fontId="2" type="noConversion"/>
  </si>
  <si>
    <t>㎥</t>
    <phoneticPr fontId="2" type="noConversion"/>
  </si>
  <si>
    <t>m</t>
    <phoneticPr fontId="2" type="noConversion"/>
  </si>
  <si>
    <t>m</t>
  </si>
  <si>
    <t>ton</t>
  </si>
  <si>
    <t>Excavation</t>
  </si>
  <si>
    <t>Murram Pavement</t>
    <phoneticPr fontId="2" type="noConversion"/>
  </si>
  <si>
    <t>Total</t>
  </si>
  <si>
    <t>Backfill</t>
  </si>
  <si>
    <t>Remark</t>
    <phoneticPr fontId="2" type="noConversion"/>
  </si>
  <si>
    <t>No</t>
    <phoneticPr fontId="2" type="noConversion"/>
  </si>
  <si>
    <t>Sand foundation</t>
  </si>
  <si>
    <t>Ton</t>
  </si>
  <si>
    <t>Reinforcing steel</t>
  </si>
  <si>
    <t>Plate form</t>
  </si>
  <si>
    <t>Lined sod</t>
  </si>
  <si>
    <t>Earthworks</t>
  </si>
  <si>
    <t>BILL 2</t>
    <phoneticPr fontId="2" type="noConversion"/>
  </si>
  <si>
    <t>Rate</t>
    <phoneticPr fontId="2" type="noConversion"/>
  </si>
  <si>
    <t>Direct Total Cost</t>
    <phoneticPr fontId="2" type="noConversion"/>
  </si>
  <si>
    <t>Total Project Cost</t>
    <phoneticPr fontId="2" type="noConversion"/>
  </si>
  <si>
    <t>NO</t>
    <phoneticPr fontId="2" type="noConversion"/>
  </si>
  <si>
    <t>LS</t>
    <phoneticPr fontId="2" type="noConversion"/>
  </si>
  <si>
    <t>Scaffolding</t>
    <phoneticPr fontId="2" type="noConversion"/>
  </si>
  <si>
    <t>Earth Works</t>
    <phoneticPr fontId="2" type="noConversion"/>
  </si>
  <si>
    <t>Support post</t>
    <phoneticPr fontId="2" type="noConversion"/>
  </si>
  <si>
    <t>Scaffolding</t>
  </si>
  <si>
    <t>Support post</t>
  </si>
  <si>
    <r>
      <rPr>
        <sz val="10"/>
        <color theme="1"/>
        <rFont val="맑은 고딕"/>
        <family val="3"/>
        <charset val="129"/>
      </rPr>
      <t>㎥</t>
    </r>
  </si>
  <si>
    <r>
      <rPr>
        <sz val="10"/>
        <color theme="1"/>
        <rFont val="맑은 고딕"/>
        <family val="3"/>
        <charset val="129"/>
      </rPr>
      <t>㎡</t>
    </r>
  </si>
  <si>
    <r>
      <rPr>
        <b/>
        <sz val="10"/>
        <color theme="1"/>
        <rFont val="맑은 고딕"/>
        <family val="3"/>
        <charset val="129"/>
      </rPr>
      <t>Ⅰ</t>
    </r>
    <r>
      <rPr>
        <b/>
        <sz val="10"/>
        <color theme="1"/>
        <rFont val="Arial"/>
        <family val="2"/>
      </rPr>
      <t>)</t>
    </r>
    <phoneticPr fontId="2" type="noConversion"/>
  </si>
  <si>
    <t>Diversion Gate(3.0*3.0)</t>
    <phoneticPr fontId="2" type="noConversion"/>
  </si>
  <si>
    <t>Con’C(B240)</t>
    <phoneticPr fontId="2" type="noConversion"/>
  </si>
  <si>
    <t>Cut(earth)</t>
    <phoneticPr fontId="2" type="noConversion"/>
  </si>
  <si>
    <t>Cut(rock)</t>
    <phoneticPr fontId="2" type="noConversion"/>
  </si>
  <si>
    <t>Con’C(B240)</t>
    <phoneticPr fontId="2" type="noConversion"/>
  </si>
  <si>
    <t>(Thousand USD)</t>
    <phoneticPr fontId="2" type="noConversion"/>
  </si>
  <si>
    <t>Con’C(B180)</t>
    <phoneticPr fontId="2" type="noConversion"/>
  </si>
  <si>
    <t>Tower Water Tank</t>
    <phoneticPr fontId="2" type="noConversion"/>
  </si>
  <si>
    <t>Woodcutting &amp; Roots Removal</t>
  </si>
  <si>
    <t>Side-Slop Forming</t>
  </si>
  <si>
    <r>
      <t>Wire Mash(#6  150</t>
    </r>
    <r>
      <rPr>
        <sz val="10"/>
        <color theme="1"/>
        <rFont val="돋움"/>
        <family val="3"/>
        <charset val="129"/>
      </rPr>
      <t>Ⅹ</t>
    </r>
    <r>
      <rPr>
        <sz val="10"/>
        <color theme="1"/>
        <rFont val="Arial"/>
        <family val="2"/>
      </rPr>
      <t>150)</t>
    </r>
    <phoneticPr fontId="2" type="noConversion"/>
  </si>
  <si>
    <t>Con’C(B240)</t>
  </si>
  <si>
    <t>BILL 3</t>
    <phoneticPr fontId="2" type="noConversion"/>
  </si>
  <si>
    <t>Road connection structures</t>
    <phoneticPr fontId="2" type="noConversion"/>
  </si>
  <si>
    <t>Cross drainage structures</t>
    <phoneticPr fontId="2" type="noConversion"/>
  </si>
  <si>
    <t>Genarl Construction</t>
    <phoneticPr fontId="2" type="noConversion"/>
  </si>
  <si>
    <t>4.1.</t>
    <phoneticPr fontId="2" type="noConversion"/>
  </si>
  <si>
    <t>Temporary Office for construction</t>
    <phoneticPr fontId="2" type="noConversion"/>
  </si>
  <si>
    <t>Temporary road for construction</t>
    <phoneticPr fontId="2" type="noConversion"/>
  </si>
  <si>
    <t>Equipment transportation cost</t>
    <phoneticPr fontId="2" type="noConversion"/>
  </si>
  <si>
    <t>Plant installation and dismantling</t>
    <phoneticPr fontId="2" type="noConversion"/>
  </si>
  <si>
    <t>Quality test and management</t>
    <phoneticPr fontId="2" type="noConversion"/>
  </si>
  <si>
    <t>Slump Test</t>
    <phoneticPr fontId="2" type="noConversion"/>
  </si>
  <si>
    <t>m</t>
    <phoneticPr fontId="2" type="noConversion"/>
  </si>
  <si>
    <t>No</t>
    <phoneticPr fontId="2" type="noConversion"/>
  </si>
  <si>
    <t>Bottom compaction of Canal</t>
    <phoneticPr fontId="2" type="noConversion"/>
  </si>
  <si>
    <t>Expansion Joint</t>
    <phoneticPr fontId="2" type="noConversion"/>
  </si>
  <si>
    <r>
      <t>Excavate ( 0.7</t>
    </r>
    <r>
      <rPr>
        <sz val="10"/>
        <color theme="1"/>
        <rFont val="돋움"/>
        <family val="3"/>
        <charset val="129"/>
      </rPr>
      <t>㎥</t>
    </r>
    <r>
      <rPr>
        <sz val="10"/>
        <color theme="1"/>
        <rFont val="Arial"/>
        <family val="2"/>
      </rPr>
      <t>)</t>
    </r>
    <phoneticPr fontId="2" type="noConversion"/>
  </si>
  <si>
    <t>Lining Mashine(Con'c B180)</t>
  </si>
  <si>
    <t>LS</t>
    <phoneticPr fontId="2" type="noConversion"/>
  </si>
  <si>
    <t>Field Office(36months)</t>
    <phoneticPr fontId="2" type="noConversion"/>
  </si>
  <si>
    <t>Water spraying vehicle</t>
    <phoneticPr fontId="2" type="noConversion"/>
  </si>
  <si>
    <t>month</t>
    <phoneticPr fontId="2" type="noConversion"/>
  </si>
  <si>
    <t>Lining Concrete Joint(cutting &amp; sealing)</t>
    <phoneticPr fontId="2" type="noConversion"/>
  </si>
  <si>
    <t>m</t>
    <phoneticPr fontId="2" type="noConversion"/>
  </si>
  <si>
    <t>Bill</t>
    <phoneticPr fontId="2" type="noConversion"/>
  </si>
  <si>
    <t>etc</t>
    <phoneticPr fontId="2" type="noConversion"/>
  </si>
  <si>
    <t>Ⅱ)</t>
    <phoneticPr fontId="2" type="noConversion"/>
  </si>
  <si>
    <r>
      <rPr>
        <b/>
        <sz val="10"/>
        <color theme="1"/>
        <rFont val="맑은 고딕"/>
        <family val="3"/>
        <charset val="129"/>
      </rPr>
      <t>Ⅳ</t>
    </r>
    <r>
      <rPr>
        <b/>
        <sz val="10"/>
        <color theme="1"/>
        <rFont val="Arial"/>
        <family val="2"/>
      </rPr>
      <t>)</t>
    </r>
    <phoneticPr fontId="2" type="noConversion"/>
  </si>
  <si>
    <t>NCIC(1% of direct Cost)</t>
    <phoneticPr fontId="2" type="noConversion"/>
  </si>
  <si>
    <r>
      <t>Contingency(</t>
    </r>
    <r>
      <rPr>
        <b/>
        <sz val="10"/>
        <color rgb="FFFF0000"/>
        <rFont val="Arial"/>
        <family val="2"/>
      </rPr>
      <t>10%</t>
    </r>
    <r>
      <rPr>
        <b/>
        <sz val="10"/>
        <rFont val="Arial"/>
        <family val="2"/>
      </rPr>
      <t xml:space="preserve"> of direct Cost)</t>
    </r>
    <phoneticPr fontId="2" type="noConversion"/>
  </si>
  <si>
    <t>Ware House(36months)</t>
  </si>
  <si>
    <t>Temporary Road(B=5.0  t=0.3)</t>
  </si>
  <si>
    <t>Plant installation and dismantling</t>
  </si>
  <si>
    <t>Track(15ton)</t>
    <phoneticPr fontId="2" type="noConversion"/>
  </si>
  <si>
    <t>Field Compaction test</t>
    <phoneticPr fontId="2" type="noConversion"/>
  </si>
  <si>
    <t>Make a test piece/Strength test</t>
    <phoneticPr fontId="2" type="noConversion"/>
  </si>
  <si>
    <t>Reinforcing steel(SD30)</t>
    <phoneticPr fontId="2" type="noConversion"/>
  </si>
  <si>
    <t>Unit : USD</t>
    <phoneticPr fontId="2" type="noConversion"/>
  </si>
  <si>
    <t>Construction Joint(A-Type)</t>
    <phoneticPr fontId="2" type="noConversion"/>
  </si>
  <si>
    <t>Guard Rail</t>
    <phoneticPr fontId="2" type="noConversion"/>
  </si>
  <si>
    <t>Ea</t>
    <phoneticPr fontId="2" type="noConversion"/>
  </si>
  <si>
    <t>Temporary Stop Log(5m*3)</t>
    <phoneticPr fontId="2" type="noConversion"/>
  </si>
  <si>
    <t>Temporary Stop Log(3m*3)</t>
    <phoneticPr fontId="2" type="noConversion"/>
  </si>
  <si>
    <t>Ladder Height(4m)</t>
    <phoneticPr fontId="2" type="noConversion"/>
  </si>
  <si>
    <t>Screen each(5*3 galvanised)</t>
    <phoneticPr fontId="2" type="noConversion"/>
  </si>
  <si>
    <t>Diversion Gate(5.0*3.0)</t>
    <phoneticPr fontId="2" type="noConversion"/>
  </si>
  <si>
    <t>Embankment(Porterage &amp; Compact)</t>
  </si>
  <si>
    <t>Waste Soil</t>
    <phoneticPr fontId="2" type="noConversion"/>
  </si>
  <si>
    <t>Lining of Ridge Gutter(Con'C B180)</t>
    <phoneticPr fontId="2" type="noConversion"/>
  </si>
  <si>
    <t>Con’C(B160)</t>
    <phoneticPr fontId="2" type="noConversion"/>
  </si>
  <si>
    <t>Space Blocks</t>
  </si>
  <si>
    <t>Space blocks</t>
    <phoneticPr fontId="2" type="noConversion"/>
  </si>
  <si>
    <t>Asphalt Pavement</t>
    <phoneticPr fontId="2" type="noConversion"/>
  </si>
  <si>
    <t>Asphalt Paint(2 coats)</t>
    <phoneticPr fontId="2" type="noConversion"/>
  </si>
  <si>
    <t>Reinforcing steel(SD30)</t>
    <phoneticPr fontId="2" type="noConversion"/>
  </si>
  <si>
    <t>Con'C(B160)</t>
    <phoneticPr fontId="2" type="noConversion"/>
  </si>
  <si>
    <t>Conection Joint</t>
  </si>
  <si>
    <t>Gate Valve (250mm)</t>
    <phoneticPr fontId="2" type="noConversion"/>
  </si>
  <si>
    <t>HDPE Pipe (250mm)</t>
    <phoneticPr fontId="2" type="noConversion"/>
  </si>
  <si>
    <t>No</t>
    <phoneticPr fontId="2" type="noConversion"/>
  </si>
  <si>
    <t>m</t>
    <phoneticPr fontId="2" type="noConversion"/>
  </si>
  <si>
    <t>㎡</t>
    <phoneticPr fontId="2" type="noConversion"/>
  </si>
  <si>
    <t>Main Canal 1(STA.6~STA.32+788)</t>
    <phoneticPr fontId="2" type="noConversion"/>
  </si>
  <si>
    <t>Main Canal 2(STA.0~STA.18+024)</t>
    <phoneticPr fontId="2" type="noConversion"/>
  </si>
  <si>
    <t>MAIN CANAL 1(STA.6~STA.32+788)</t>
    <phoneticPr fontId="2" type="noConversion"/>
  </si>
  <si>
    <t>Unit : USD</t>
  </si>
  <si>
    <t>Cut(earth)</t>
  </si>
  <si>
    <t>Bottom compaction of Canal</t>
  </si>
  <si>
    <t>Lining Concrete Joint(cutting &amp; sealing)</t>
  </si>
  <si>
    <t>Lining of Ridge Gutter(Con'C B180)</t>
  </si>
  <si>
    <t>Wire Mash(#6  150Ⅹ150)</t>
  </si>
  <si>
    <t>Excavate ( 0.7㎥)</t>
  </si>
  <si>
    <t>Backfill(Excavate 1.0㎥)</t>
  </si>
  <si>
    <t>Con’C(B180)</t>
  </si>
  <si>
    <t>Reinforcing steel(SD30)</t>
  </si>
  <si>
    <t>Construction Joint(A-Type)</t>
  </si>
  <si>
    <t>HDPE Pipe (250mm)</t>
  </si>
  <si>
    <t>Gate Valve (250mm)</t>
  </si>
  <si>
    <t>No</t>
  </si>
  <si>
    <t>Guard Rail</t>
  </si>
  <si>
    <t>Temporary Stop Log(5m*3)</t>
  </si>
  <si>
    <t>Ea</t>
  </si>
  <si>
    <t>Temporary Stop Log(3m*3)</t>
  </si>
  <si>
    <t>Ladder Height(4m)</t>
  </si>
  <si>
    <t>Screen each(5*3 galvanised)</t>
  </si>
  <si>
    <t>Diversion Gate(5.0*3.0)</t>
  </si>
  <si>
    <t>Diversion Gate(3.0*3.0)</t>
  </si>
  <si>
    <t>MAIN CANAL 2(STA.0~STA.18+024)</t>
    <phoneticPr fontId="2" type="noConversion"/>
  </si>
  <si>
    <t>Water Supply</t>
    <phoneticPr fontId="2" type="noConversion"/>
  </si>
  <si>
    <t>Project Cost of SVTP-2</t>
    <phoneticPr fontId="2" type="noConversion"/>
  </si>
  <si>
    <t>Safe Fence(h=2.2m)</t>
    <phoneticPr fontId="2" type="noConversion"/>
  </si>
  <si>
    <t>1.1.</t>
    <phoneticPr fontId="2" type="noConversion"/>
  </si>
  <si>
    <t xml:space="preserve">  Total of 1.1</t>
    <phoneticPr fontId="2" type="noConversion"/>
  </si>
  <si>
    <t>1.2.</t>
    <phoneticPr fontId="2" type="noConversion"/>
  </si>
  <si>
    <t xml:space="preserve">  Total of 1.2</t>
    <phoneticPr fontId="2" type="noConversion"/>
  </si>
  <si>
    <t>1.3.</t>
    <phoneticPr fontId="2" type="noConversion"/>
  </si>
  <si>
    <t>Structural Work of Siphone</t>
    <phoneticPr fontId="2" type="noConversion"/>
  </si>
  <si>
    <t>Wire Mash D=6mm</t>
    <phoneticPr fontId="2" type="noConversion"/>
  </si>
  <si>
    <t xml:space="preserve">  Total of 1.3</t>
    <phoneticPr fontId="2" type="noConversion"/>
  </si>
  <si>
    <t>Amount</t>
    <phoneticPr fontId="2" type="noConversion"/>
  </si>
  <si>
    <t>Quantity</t>
    <phoneticPr fontId="2" type="noConversion"/>
  </si>
  <si>
    <t>Item</t>
    <phoneticPr fontId="2" type="noConversion"/>
  </si>
  <si>
    <t>Description</t>
    <phoneticPr fontId="2" type="noConversion"/>
  </si>
  <si>
    <t>Unit</t>
    <phoneticPr fontId="2" type="noConversion"/>
  </si>
  <si>
    <t>Structural Work</t>
    <phoneticPr fontId="2" type="noConversion"/>
  </si>
  <si>
    <t>Plate form</t>
    <phoneticPr fontId="2" type="noConversion"/>
  </si>
  <si>
    <t>Concrete pipe</t>
  </si>
  <si>
    <t>Water cleaning Facility( C-W2700S)</t>
    <phoneticPr fontId="2" type="noConversion"/>
  </si>
  <si>
    <t xml:space="preserve">  Total of 2.1</t>
    <phoneticPr fontId="2" type="noConversion"/>
  </si>
  <si>
    <t>Concrete Work of Lining Canal</t>
    <phoneticPr fontId="2" type="noConversion"/>
  </si>
  <si>
    <t xml:space="preserve">  Total of 2.2</t>
    <phoneticPr fontId="2" type="noConversion"/>
  </si>
  <si>
    <t xml:space="preserve">  Total of 3.1</t>
    <phoneticPr fontId="2" type="noConversion"/>
  </si>
  <si>
    <t xml:space="preserve">  Total of 3.2</t>
    <phoneticPr fontId="2" type="noConversion"/>
  </si>
  <si>
    <t xml:space="preserve">  Total of 4.1</t>
    <phoneticPr fontId="2" type="noConversion"/>
  </si>
  <si>
    <t>Track Trailer(20ton)</t>
    <phoneticPr fontId="2" type="noConversion"/>
  </si>
  <si>
    <t>Environmental mitigation works</t>
    <phoneticPr fontId="2" type="noConversion"/>
  </si>
  <si>
    <t>Car purchase cost</t>
    <phoneticPr fontId="2" type="noConversion"/>
  </si>
  <si>
    <t>Embankment(Dump truck15ton, L=1.2km)</t>
    <phoneticPr fontId="2" type="noConversion"/>
  </si>
  <si>
    <t>Embankment(Dump truck15ton, L=3.3km)</t>
    <phoneticPr fontId="2" type="noConversion"/>
  </si>
  <si>
    <t>Embankment(Dump truck15ton, L=3.3km)</t>
    <phoneticPr fontId="2" type="noConversion"/>
  </si>
  <si>
    <t>First aid and safety equipments</t>
    <phoneticPr fontId="2" type="noConversion"/>
  </si>
  <si>
    <t>First aid and safety equipments</t>
    <phoneticPr fontId="2" type="noConversion"/>
  </si>
  <si>
    <t>Concrete Work of Lining Canal</t>
  </si>
  <si>
    <t>stainless steel pipe 150mm</t>
  </si>
  <si>
    <t>PE pipe SDR 26 150mm</t>
  </si>
  <si>
    <t>PE pipe SDR 26 125mm</t>
  </si>
  <si>
    <t>PE Flange 150mm</t>
  </si>
  <si>
    <t>PE Flange 125mm</t>
  </si>
  <si>
    <t>PE Reducer 125 х 50</t>
  </si>
  <si>
    <t>Transition Fitting 150mm</t>
    <phoneticPr fontId="2" type="noConversion"/>
  </si>
  <si>
    <r>
      <t>Backfill(Excavate 1.0</t>
    </r>
    <r>
      <rPr>
        <sz val="10"/>
        <color theme="1"/>
        <rFont val="돋움"/>
        <family val="3"/>
        <charset val="129"/>
      </rPr>
      <t>㎥</t>
    </r>
    <r>
      <rPr>
        <sz val="10"/>
        <color theme="1"/>
        <rFont val="Arial"/>
        <family val="2"/>
      </rPr>
      <t>)</t>
    </r>
    <phoneticPr fontId="2" type="noConversion"/>
  </si>
  <si>
    <t>Structural Work of Emergence Spillway</t>
    <phoneticPr fontId="2" type="noConversion"/>
  </si>
  <si>
    <t>1.4.</t>
    <phoneticPr fontId="2" type="noConversion"/>
  </si>
  <si>
    <t>etc</t>
    <phoneticPr fontId="2" type="noConversion"/>
  </si>
  <si>
    <t>Con’C(B210)</t>
    <phoneticPr fontId="2" type="noConversion"/>
  </si>
  <si>
    <t>BILL 4</t>
    <phoneticPr fontId="2" type="noConversion"/>
  </si>
  <si>
    <t>BILL 5</t>
    <phoneticPr fontId="2" type="noConversion"/>
  </si>
  <si>
    <t>BILL 6</t>
    <phoneticPr fontId="2" type="noConversion"/>
  </si>
  <si>
    <t>MC1 of Canal crossing structures</t>
    <phoneticPr fontId="2" type="noConversion"/>
  </si>
  <si>
    <t>MC2 of Canal crossing structures</t>
    <phoneticPr fontId="2" type="noConversion"/>
  </si>
  <si>
    <t>BILL 1</t>
    <phoneticPr fontId="2" type="noConversion"/>
  </si>
  <si>
    <t>2.1.</t>
    <phoneticPr fontId="2" type="noConversion"/>
  </si>
  <si>
    <t>2.2.</t>
    <phoneticPr fontId="2" type="noConversion"/>
  </si>
  <si>
    <t>3.1.</t>
    <phoneticPr fontId="2" type="noConversion"/>
  </si>
  <si>
    <t>3.2.</t>
    <phoneticPr fontId="2" type="noConversion"/>
  </si>
  <si>
    <t>3.3.</t>
    <phoneticPr fontId="2" type="noConversion"/>
  </si>
  <si>
    <t>4.2.</t>
    <phoneticPr fontId="2" type="noConversion"/>
  </si>
  <si>
    <t>5.1.</t>
    <phoneticPr fontId="2" type="noConversion"/>
  </si>
  <si>
    <t>5.2.</t>
    <phoneticPr fontId="2" type="noConversion"/>
  </si>
  <si>
    <t>6.1.</t>
    <phoneticPr fontId="2" type="noConversion"/>
  </si>
  <si>
    <t>6.2.</t>
    <phoneticPr fontId="2" type="noConversion"/>
  </si>
  <si>
    <t>6.3.</t>
    <phoneticPr fontId="2" type="noConversion"/>
  </si>
  <si>
    <t>6.4.</t>
    <phoneticPr fontId="2" type="noConversion"/>
  </si>
  <si>
    <t>6.5.</t>
    <phoneticPr fontId="2" type="noConversion"/>
  </si>
  <si>
    <t>6.6.</t>
    <phoneticPr fontId="2" type="noConversion"/>
  </si>
  <si>
    <t>6.7.</t>
    <phoneticPr fontId="2" type="noConversion"/>
  </si>
  <si>
    <t>6.8.</t>
    <phoneticPr fontId="2" type="noConversion"/>
  </si>
  <si>
    <t>3.4.</t>
    <phoneticPr fontId="2" type="noConversion"/>
  </si>
  <si>
    <t>Structural Work of Control Gate</t>
    <phoneticPr fontId="2" type="noConversion"/>
  </si>
  <si>
    <t>Con’C(B160)</t>
    <phoneticPr fontId="2" type="noConversion"/>
  </si>
  <si>
    <t>Diversion Gate(3.0*2.5)</t>
    <phoneticPr fontId="2" type="noConversion"/>
  </si>
  <si>
    <t>Diversion Gate(1.8*1.8)</t>
    <phoneticPr fontId="2" type="noConversion"/>
  </si>
  <si>
    <t>Con’C(B210)</t>
    <phoneticPr fontId="2" type="noConversion"/>
  </si>
  <si>
    <t>Tire washing system(manual)</t>
    <phoneticPr fontId="2" type="noConversion"/>
  </si>
  <si>
    <t xml:space="preserve">  Total of 6.1</t>
    <phoneticPr fontId="2" type="noConversion"/>
  </si>
  <si>
    <t xml:space="preserve">  Total of 6.2</t>
    <phoneticPr fontId="2" type="noConversion"/>
  </si>
  <si>
    <t xml:space="preserve">  Total of 6.3</t>
    <phoneticPr fontId="2" type="noConversion"/>
  </si>
  <si>
    <t xml:space="preserve">  Total of 6.4</t>
    <phoneticPr fontId="2" type="noConversion"/>
  </si>
  <si>
    <t xml:space="preserve">  Total of 6.5</t>
    <phoneticPr fontId="2" type="noConversion"/>
  </si>
  <si>
    <t xml:space="preserve">  Total of 6.6</t>
    <phoneticPr fontId="2" type="noConversion"/>
  </si>
  <si>
    <t xml:space="preserve">  Total of 6.7</t>
    <phoneticPr fontId="2" type="noConversion"/>
  </si>
  <si>
    <t xml:space="preserve">  Total of 6.8</t>
    <phoneticPr fontId="2" type="noConversion"/>
  </si>
  <si>
    <t>BILL 1</t>
    <phoneticPr fontId="2" type="noConversion"/>
  </si>
  <si>
    <t>Ⅲ)</t>
    <phoneticPr fontId="2" type="noConversion"/>
  </si>
  <si>
    <t xml:space="preserve">  Total of 1.4</t>
    <phoneticPr fontId="2" type="noConversion"/>
  </si>
  <si>
    <t xml:space="preserve">  Total of 3.3</t>
    <phoneticPr fontId="2" type="noConversion"/>
  </si>
  <si>
    <t xml:space="preserve">  Total of 3.4</t>
    <phoneticPr fontId="2" type="noConversion"/>
  </si>
  <si>
    <t xml:space="preserve">  Total of 4.2</t>
    <phoneticPr fontId="2" type="noConversion"/>
  </si>
  <si>
    <t xml:space="preserve">  Total of 5.1</t>
    <phoneticPr fontId="2" type="noConversion"/>
  </si>
  <si>
    <t xml:space="preserve">  Total of 5.2</t>
    <phoneticPr fontId="2" type="noConversion"/>
  </si>
  <si>
    <r>
      <rPr>
        <sz val="10"/>
        <color theme="1"/>
        <rFont val="맑은 고딕"/>
        <family val="3"/>
        <charset val="129"/>
      </rPr>
      <t>m</t>
    </r>
    <r>
      <rPr>
        <vertAlign val="superscript"/>
        <sz val="10"/>
        <color theme="1"/>
        <rFont val="맑은 고딕"/>
      </rPr>
      <t>3</t>
    </r>
  </si>
  <si>
    <t>Lining Machine(Con'c B180)</t>
  </si>
  <si>
    <t>Provisional sum for enhancement of client Supervision through purchase of vehicles for ease of mobility</t>
  </si>
  <si>
    <t>Lumpsum</t>
  </si>
  <si>
    <t>Environmrntal Mitigation Measures</t>
  </si>
  <si>
    <t>Provisional sum for Environmntal mitigation measures</t>
  </si>
  <si>
    <t>Total of 6.9</t>
  </si>
  <si>
    <r>
      <t>m</t>
    </r>
    <r>
      <rPr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</si>
</sst>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#,##0.000"/>
    <numFmt numFmtId="168" formatCode="_-* #,##0.00_-;\-* #,##0.00_-;_-* &quot;-&quot;_-;_-@_-"/>
    <numFmt numFmtId="169" formatCode="_-* #,##0.000_-;\-* #,##0.000_-;_-* &quot;-&quot;_-;_-@_-"/>
    <numFmt numFmtId="170" formatCode="0.0"/>
    <numFmt numFmtId="171" formatCode="0_)"/>
    <numFmt numFmtId="172" formatCode="#,##0.0"/>
  </numFmts>
  <fonts count="25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3"/>
      <charset val="129"/>
    </font>
    <font>
      <sz val="8"/>
      <color rgb="FFFF0000"/>
      <name val="Calibri"/>
      <family val="2"/>
      <charset val="129"/>
      <scheme val="minor"/>
    </font>
    <font>
      <b/>
      <sz val="14"/>
      <color theme="1"/>
      <name val="Arial"/>
      <family val="2"/>
    </font>
    <font>
      <sz val="10"/>
      <color theme="1"/>
      <name val="돋움"/>
      <family val="3"/>
      <charset val="129"/>
    </font>
    <font>
      <sz val="10"/>
      <color theme="1"/>
      <name val="Arial"/>
      <family val="3"/>
      <charset val="129"/>
    </font>
    <font>
      <vertAlign val="superscript"/>
      <sz val="10"/>
      <color theme="1"/>
      <name val="맑은 고딕"/>
    </font>
    <font>
      <sz val="10"/>
      <color rgb="FFFF000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/>
    <xf numFmtId="165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171" fontId="12" fillId="0" borderId="8" xfId="0" applyNumberFormat="1" applyFont="1" applyFill="1" applyBorder="1" applyAlignment="1" applyProtection="1">
      <alignment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7" fillId="0" borderId="8" xfId="1" applyFont="1" applyFill="1" applyBorder="1" applyAlignment="1" applyProtection="1">
      <alignment horizontal="right" vertical="center" wrapText="1"/>
    </xf>
    <xf numFmtId="166" fontId="11" fillId="0" borderId="8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  <xf numFmtId="0" fontId="10" fillId="0" borderId="8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170" fontId="15" fillId="0" borderId="8" xfId="0" applyNumberFormat="1" applyFont="1" applyFill="1" applyBorder="1" applyAlignment="1" applyProtection="1">
      <alignment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4" fontId="8" fillId="0" borderId="8" xfId="1" applyFont="1" applyFill="1" applyBorder="1" applyAlignment="1" applyProtection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/>
    </xf>
    <xf numFmtId="166" fontId="15" fillId="0" borderId="14" xfId="4" applyNumberFormat="1" applyFont="1" applyFill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171" fontId="16" fillId="0" borderId="8" xfId="0" applyNumberFormat="1" applyFont="1" applyFill="1" applyBorder="1" applyAlignment="1" applyProtection="1">
      <alignment vertical="center" wrapTex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>
      <alignment vertical="center"/>
    </xf>
    <xf numFmtId="166" fontId="15" fillId="0" borderId="14" xfId="4" applyNumberFormat="1" applyFont="1" applyFill="1" applyBorder="1" applyAlignment="1" applyProtection="1">
      <alignment horizontal="center" vertical="center"/>
      <protection locked="0"/>
    </xf>
    <xf numFmtId="170" fontId="16" fillId="0" borderId="10" xfId="0" applyNumberFormat="1" applyFont="1" applyFill="1" applyBorder="1" applyAlignment="1" applyProtection="1">
      <alignment vertical="center" wrapText="1"/>
    </xf>
    <xf numFmtId="164" fontId="10" fillId="0" borderId="9" xfId="0" applyNumberFormat="1" applyFont="1" applyBorder="1">
      <alignment vertical="center"/>
    </xf>
    <xf numFmtId="0" fontId="10" fillId="0" borderId="8" xfId="0" applyFont="1" applyBorder="1" applyAlignment="1">
      <alignment horizontal="justify" vertical="center"/>
    </xf>
    <xf numFmtId="0" fontId="10" fillId="0" borderId="2" xfId="0" applyFont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9" fontId="13" fillId="0" borderId="2" xfId="2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>
      <alignment vertical="center"/>
    </xf>
    <xf numFmtId="3" fontId="10" fillId="0" borderId="0" xfId="0" applyNumberFormat="1" applyFont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166" fontId="12" fillId="0" borderId="8" xfId="4" applyNumberFormat="1" applyFont="1" applyFill="1" applyBorder="1" applyAlignment="1">
      <alignment horizontal="center" vertical="center" wrapText="1"/>
    </xf>
    <xf numFmtId="166" fontId="12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70" fontId="15" fillId="0" borderId="6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1" fontId="12" fillId="0" borderId="15" xfId="0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right" vertical="center" wrapText="1"/>
    </xf>
    <xf numFmtId="0" fontId="10" fillId="0" borderId="20" xfId="0" applyFont="1" applyBorder="1">
      <alignment vertical="center"/>
    </xf>
    <xf numFmtId="171" fontId="16" fillId="0" borderId="21" xfId="0" applyNumberFormat="1" applyFont="1" applyFill="1" applyBorder="1" applyAlignment="1" applyProtection="1">
      <alignment vertical="center" wrapText="1"/>
    </xf>
    <xf numFmtId="0" fontId="16" fillId="0" borderId="19" xfId="0" applyFont="1" applyBorder="1">
      <alignment vertical="center"/>
    </xf>
    <xf numFmtId="164" fontId="10" fillId="0" borderId="8" xfId="0" applyNumberFormat="1" applyFont="1" applyBorder="1" applyAlignment="1">
      <alignment horizontal="right" vertical="center"/>
    </xf>
    <xf numFmtId="0" fontId="13" fillId="0" borderId="7" xfId="0" applyFont="1" applyBorder="1">
      <alignment vertical="center"/>
    </xf>
    <xf numFmtId="0" fontId="13" fillId="0" borderId="7" xfId="0" applyFont="1" applyBorder="1" applyAlignment="1">
      <alignment vertical="center" wrapText="1"/>
    </xf>
    <xf numFmtId="0" fontId="10" fillId="0" borderId="7" xfId="0" applyFont="1" applyBorder="1">
      <alignment vertical="center"/>
    </xf>
    <xf numFmtId="2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>
      <alignment vertical="center"/>
    </xf>
    <xf numFmtId="0" fontId="16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0" fontId="16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right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164" fontId="16" fillId="0" borderId="9" xfId="1" applyFont="1" applyBorder="1">
      <alignment vertical="center"/>
    </xf>
    <xf numFmtId="0" fontId="10" fillId="0" borderId="6" xfId="0" applyFont="1" applyBorder="1" applyAlignment="1">
      <alignment horizontal="left" vertical="center"/>
    </xf>
    <xf numFmtId="0" fontId="16" fillId="0" borderId="10" xfId="0" quotePrefix="1" applyFont="1" applyBorder="1" applyAlignment="1">
      <alignment horizontal="justify" vertical="center" wrapText="1"/>
    </xf>
    <xf numFmtId="0" fontId="10" fillId="0" borderId="23" xfId="0" applyFont="1" applyBorder="1" applyAlignment="1">
      <alignment horizontal="left" vertical="center"/>
    </xf>
    <xf numFmtId="0" fontId="10" fillId="0" borderId="8" xfId="0" quotePrefix="1" applyFont="1" applyFill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172" fontId="10" fillId="0" borderId="8" xfId="0" applyNumberFormat="1" applyFont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/>
    </xf>
    <xf numFmtId="2" fontId="15" fillId="0" borderId="16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2" fontId="16" fillId="0" borderId="20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 vertical="center" wrapText="1"/>
    </xf>
    <xf numFmtId="166" fontId="15" fillId="0" borderId="21" xfId="4" applyNumberFormat="1" applyFont="1" applyFill="1" applyBorder="1" applyAlignment="1">
      <alignment horizontal="center" vertical="center" wrapText="1"/>
    </xf>
    <xf numFmtId="166" fontId="15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Fill="1" applyBorder="1">
      <alignment vertical="center"/>
    </xf>
    <xf numFmtId="0" fontId="12" fillId="0" borderId="8" xfId="3" applyFont="1" applyFill="1" applyBorder="1" applyAlignment="1">
      <alignment vertical="center"/>
    </xf>
    <xf numFmtId="3" fontId="10" fillId="0" borderId="18" xfId="0" applyNumberFormat="1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10" fillId="0" borderId="0" xfId="0" applyFont="1" applyFill="1" applyBorder="1" applyAlignment="1">
      <alignment horizontal="justify" vertical="center" wrapText="1"/>
    </xf>
    <xf numFmtId="2" fontId="16" fillId="0" borderId="19" xfId="0" applyNumberFormat="1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10" fillId="0" borderId="2" xfId="0" applyFont="1" applyBorder="1" applyAlignment="1">
      <alignment horizontal="justify" vertical="center" wrapText="1"/>
    </xf>
    <xf numFmtId="1" fontId="10" fillId="0" borderId="0" xfId="0" applyNumberFormat="1" applyFont="1" applyBorder="1" applyAlignment="1">
      <alignment horizontal="left" vertical="center"/>
    </xf>
    <xf numFmtId="0" fontId="10" fillId="0" borderId="19" xfId="0" applyFont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center" vertical="center" wrapText="1"/>
    </xf>
    <xf numFmtId="1" fontId="10" fillId="0" borderId="2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1" fillId="0" borderId="8" xfId="0" applyFont="1" applyBorder="1" applyAlignment="1">
      <alignment horizontal="justify" vertical="center" wrapText="1"/>
    </xf>
    <xf numFmtId="164" fontId="10" fillId="0" borderId="8" xfId="0" applyNumberFormat="1" applyFont="1" applyFill="1" applyBorder="1" applyAlignment="1">
      <alignment horizontal="right" vertical="center"/>
    </xf>
    <xf numFmtId="170" fontId="16" fillId="0" borderId="2" xfId="0" applyNumberFormat="1" applyFont="1" applyBorder="1" applyAlignment="1">
      <alignment horizontal="left" vertical="center"/>
    </xf>
    <xf numFmtId="0" fontId="23" fillId="0" borderId="2" xfId="0" applyFont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0" fillId="0" borderId="15" xfId="0" applyFont="1" applyFill="1" applyBorder="1" applyAlignment="1">
      <alignment horizontal="left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6" fontId="15" fillId="0" borderId="4" xfId="4" applyNumberFormat="1" applyFont="1" applyFill="1" applyBorder="1" applyAlignment="1" applyProtection="1">
      <alignment horizontal="center" vertical="center" wrapText="1"/>
      <protection locked="0"/>
    </xf>
    <xf numFmtId="166" fontId="15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64" fontId="9" fillId="0" borderId="15" xfId="1" applyFont="1" applyFill="1" applyBorder="1" applyAlignment="1" applyProtection="1">
      <alignment vertical="center" wrapText="1"/>
      <protection locked="0"/>
    </xf>
    <xf numFmtId="164" fontId="9" fillId="0" borderId="15" xfId="1" applyFont="1" applyBorder="1" applyProtection="1">
      <alignment vertical="center"/>
      <protection locked="0"/>
    </xf>
    <xf numFmtId="171" fontId="8" fillId="0" borderId="15" xfId="0" applyNumberFormat="1" applyFont="1" applyFill="1" applyBorder="1" applyAlignment="1" applyProtection="1">
      <alignment vertical="center" wrapText="1"/>
      <protection locked="0"/>
    </xf>
    <xf numFmtId="164" fontId="11" fillId="0" borderId="15" xfId="1" quotePrefix="1" applyFont="1" applyBorder="1" applyProtection="1">
      <alignment vertical="center"/>
      <protection locked="0"/>
    </xf>
    <xf numFmtId="164" fontId="11" fillId="0" borderId="13" xfId="1" quotePrefix="1" applyFont="1" applyBorder="1" applyProtection="1">
      <alignment vertical="center"/>
      <protection locked="0"/>
    </xf>
    <xf numFmtId="3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9" fillId="0" borderId="11" xfId="1" applyFont="1" applyBorder="1" applyProtection="1">
      <alignment vertical="center"/>
      <protection locked="0"/>
    </xf>
    <xf numFmtId="164" fontId="18" fillId="0" borderId="0" xfId="0" applyNumberFormat="1" applyFont="1" applyProtection="1">
      <alignment vertical="center"/>
      <protection locked="0"/>
    </xf>
    <xf numFmtId="3" fontId="9" fillId="0" borderId="0" xfId="0" applyNumberFormat="1" applyFont="1" applyBorder="1" applyAlignment="1" applyProtection="1">
      <alignment horizontal="right" vertical="center" wrapText="1"/>
      <protection locked="0"/>
    </xf>
    <xf numFmtId="164" fontId="9" fillId="0" borderId="0" xfId="1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right"/>
      <protection locked="0"/>
    </xf>
    <xf numFmtId="166" fontId="15" fillId="0" borderId="14" xfId="4" applyNumberFormat="1" applyFont="1" applyFill="1" applyBorder="1" applyAlignment="1" applyProtection="1">
      <alignment horizontal="center" vertical="center" wrapText="1"/>
      <protection locked="0"/>
    </xf>
    <xf numFmtId="170" fontId="16" fillId="0" borderId="1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Protection="1">
      <alignment vertical="center"/>
      <protection locked="0"/>
    </xf>
    <xf numFmtId="164" fontId="10" fillId="0" borderId="8" xfId="1" applyFont="1" applyBorder="1" applyProtection="1">
      <alignment vertical="center"/>
      <protection locked="0"/>
    </xf>
    <xf numFmtId="165" fontId="12" fillId="0" borderId="0" xfId="4" applyNumberFormat="1" applyFont="1" applyFill="1" applyBorder="1" applyAlignment="1" applyProtection="1">
      <alignment horizontal="center" vertical="center" wrapText="1"/>
      <protection locked="0"/>
    </xf>
    <xf numFmtId="169" fontId="3" fillId="0" borderId="17" xfId="0" applyNumberFormat="1" applyFont="1" applyBorder="1" applyProtection="1">
      <alignment vertical="center"/>
      <protection locked="0"/>
    </xf>
    <xf numFmtId="164" fontId="10" fillId="0" borderId="18" xfId="1" applyFont="1" applyBorder="1" applyProtection="1">
      <alignment vertical="center"/>
      <protection locked="0"/>
    </xf>
    <xf numFmtId="171" fontId="16" fillId="0" borderId="21" xfId="0" applyNumberFormat="1" applyFont="1" applyFill="1" applyBorder="1" applyAlignment="1" applyProtection="1">
      <alignment vertical="center" wrapText="1"/>
      <protection locked="0"/>
    </xf>
    <xf numFmtId="164" fontId="10" fillId="0" borderId="21" xfId="1" applyFont="1" applyBorder="1" applyProtection="1">
      <alignment vertical="center"/>
      <protection locked="0"/>
    </xf>
    <xf numFmtId="168" fontId="3" fillId="0" borderId="0" xfId="0" applyNumberFormat="1" applyFont="1" applyFill="1" applyProtection="1">
      <alignment vertical="center"/>
      <protection locked="0"/>
    </xf>
    <xf numFmtId="164" fontId="10" fillId="0" borderId="8" xfId="1" applyFont="1" applyFill="1" applyBorder="1" applyProtection="1">
      <alignment vertical="center"/>
      <protection locked="0"/>
    </xf>
    <xf numFmtId="0" fontId="10" fillId="0" borderId="8" xfId="0" applyFont="1" applyFill="1" applyBorder="1" applyProtection="1">
      <alignment vertical="center"/>
      <protection locked="0"/>
    </xf>
    <xf numFmtId="165" fontId="12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7" xfId="0" applyFont="1" applyBorder="1" applyAlignment="1" applyProtection="1">
      <alignment horizontal="right"/>
      <protection locked="0"/>
    </xf>
    <xf numFmtId="166" fontId="12" fillId="0" borderId="18" xfId="4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 applyProtection="1">
      <alignment vertical="center"/>
      <protection locked="0"/>
    </xf>
    <xf numFmtId="164" fontId="11" fillId="0" borderId="8" xfId="1" applyFont="1" applyBorder="1" applyProtection="1">
      <alignment vertical="center"/>
      <protection locked="0"/>
    </xf>
    <xf numFmtId="168" fontId="10" fillId="0" borderId="9" xfId="1" applyNumberFormat="1" applyFont="1" applyBorder="1" applyProtection="1">
      <alignment vertical="center"/>
      <protection locked="0"/>
    </xf>
    <xf numFmtId="164" fontId="16" fillId="0" borderId="9" xfId="1" applyFont="1" applyBorder="1" applyProtection="1">
      <alignment vertical="center"/>
      <protection locked="0"/>
    </xf>
    <xf numFmtId="2" fontId="10" fillId="0" borderId="0" xfId="0" applyNumberFormat="1" applyFont="1" applyBorder="1" applyAlignment="1" applyProtection="1">
      <alignment horizontal="right" vertical="center" wrapText="1"/>
      <protection locked="0"/>
    </xf>
    <xf numFmtId="164" fontId="10" fillId="0" borderId="0" xfId="1" applyFont="1" applyBorder="1" applyProtection="1">
      <alignment vertical="center"/>
      <protection locked="0"/>
    </xf>
    <xf numFmtId="168" fontId="10" fillId="0" borderId="8" xfId="0" applyNumberFormat="1" applyFont="1" applyBorder="1" applyAlignment="1" applyProtection="1">
      <alignment horizontal="right" vertical="center" wrapText="1"/>
      <protection locked="0"/>
    </xf>
    <xf numFmtId="171" fontId="16" fillId="0" borderId="8" xfId="0" applyNumberFormat="1" applyFont="1" applyFill="1" applyBorder="1" applyAlignment="1" applyProtection="1">
      <alignment vertical="center" wrapText="1"/>
      <protection locked="0"/>
    </xf>
    <xf numFmtId="169" fontId="3" fillId="0" borderId="0" xfId="0" applyNumberFormat="1" applyFont="1" applyProtection="1">
      <alignment vertical="center"/>
      <protection locked="0"/>
    </xf>
    <xf numFmtId="168" fontId="3" fillId="0" borderId="0" xfId="1" applyNumberFormat="1" applyFont="1" applyFill="1" applyProtection="1">
      <alignment vertical="center"/>
      <protection locked="0"/>
    </xf>
    <xf numFmtId="164" fontId="11" fillId="0" borderId="8" xfId="1" applyFont="1" applyFill="1" applyBorder="1" applyProtection="1">
      <alignment vertical="center"/>
      <protection locked="0"/>
    </xf>
    <xf numFmtId="0" fontId="10" fillId="0" borderId="8" xfId="0" applyFont="1" applyBorder="1" applyProtection="1">
      <alignment vertical="center"/>
      <protection locked="0"/>
    </xf>
    <xf numFmtId="169" fontId="3" fillId="0" borderId="0" xfId="0" applyNumberFormat="1" applyFont="1" applyBorder="1" applyProtection="1">
      <alignment vertical="center"/>
      <protection locked="0"/>
    </xf>
    <xf numFmtId="169" fontId="3" fillId="0" borderId="17" xfId="0" applyNumberFormat="1" applyFont="1" applyFill="1" applyBorder="1" applyProtection="1">
      <alignment vertical="center"/>
      <protection locked="0"/>
    </xf>
    <xf numFmtId="0" fontId="10" fillId="0" borderId="8" xfId="0" applyFont="1" applyBorder="1" applyAlignment="1" applyProtection="1">
      <alignment horizontal="right" vertical="center" wrapText="1"/>
      <protection locked="0"/>
    </xf>
    <xf numFmtId="0" fontId="10" fillId="0" borderId="9" xfId="0" applyFont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168" fontId="10" fillId="0" borderId="0" xfId="1" applyNumberFormat="1" applyFont="1" applyBorder="1" applyProtection="1">
      <alignment vertical="center"/>
      <protection locked="0"/>
    </xf>
    <xf numFmtId="164" fontId="16" fillId="0" borderId="0" xfId="1" applyFont="1" applyBorder="1" applyProtection="1">
      <alignment vertical="center"/>
      <protection locked="0"/>
    </xf>
    <xf numFmtId="0" fontId="10" fillId="0" borderId="10" xfId="0" applyFont="1" applyBorder="1" applyAlignment="1" applyProtection="1">
      <alignment horizontal="right" vertical="center" wrapText="1"/>
      <protection locked="0"/>
    </xf>
    <xf numFmtId="164" fontId="10" fillId="0" borderId="10" xfId="1" applyFont="1" applyBorder="1" applyProtection="1">
      <alignment vertical="center"/>
      <protection locked="0"/>
    </xf>
    <xf numFmtId="4" fontId="10" fillId="0" borderId="8" xfId="0" applyNumberFormat="1" applyFont="1" applyBorder="1" applyAlignment="1" applyProtection="1">
      <alignment horizontal="right" vertical="center" wrapText="1"/>
      <protection locked="0"/>
    </xf>
    <xf numFmtId="169" fontId="3" fillId="0" borderId="18" xfId="0" applyNumberFormat="1" applyFont="1" applyBorder="1" applyProtection="1">
      <alignment vertical="center"/>
      <protection locked="0"/>
    </xf>
    <xf numFmtId="167" fontId="10" fillId="0" borderId="8" xfId="0" applyNumberFormat="1" applyFont="1" applyBorder="1" applyAlignment="1" applyProtection="1">
      <alignment horizontal="right" vertical="center" wrapText="1"/>
      <protection locked="0"/>
    </xf>
    <xf numFmtId="172" fontId="10" fillId="0" borderId="8" xfId="0" applyNumberFormat="1" applyFont="1" applyBorder="1" applyAlignment="1" applyProtection="1">
      <alignment horizontal="right" vertical="center" wrapText="1"/>
      <protection locked="0"/>
    </xf>
    <xf numFmtId="3" fontId="10" fillId="0" borderId="8" xfId="0" applyNumberFormat="1" applyFont="1" applyBorder="1" applyAlignment="1" applyProtection="1">
      <alignment horizontal="right" vertical="center" wrapText="1"/>
      <protection locked="0"/>
    </xf>
    <xf numFmtId="168" fontId="3" fillId="0" borderId="8" xfId="1" applyNumberFormat="1" applyFont="1" applyBorder="1" applyProtection="1">
      <alignment vertical="center"/>
      <protection locked="0"/>
    </xf>
    <xf numFmtId="165" fontId="10" fillId="0" borderId="0" xfId="1" applyNumberFormat="1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169" fontId="10" fillId="0" borderId="17" xfId="0" applyNumberFormat="1" applyFont="1" applyBorder="1" applyProtection="1">
      <alignment vertical="center"/>
      <protection locked="0"/>
    </xf>
    <xf numFmtId="164" fontId="16" fillId="0" borderId="8" xfId="1" applyFont="1" applyFill="1" applyBorder="1" applyAlignment="1" applyProtection="1">
      <alignment vertical="center" wrapText="1"/>
      <protection locked="0"/>
    </xf>
    <xf numFmtId="168" fontId="10" fillId="0" borderId="8" xfId="1" applyNumberFormat="1" applyFont="1" applyBorder="1" applyAlignment="1" applyProtection="1">
      <alignment horizontal="right" vertical="center" wrapText="1"/>
      <protection locked="0"/>
    </xf>
    <xf numFmtId="164" fontId="10" fillId="0" borderId="8" xfId="1" applyFont="1" applyBorder="1" applyAlignment="1" applyProtection="1">
      <alignment horizontal="right" vertical="center" wrapText="1"/>
      <protection locked="0"/>
    </xf>
    <xf numFmtId="168" fontId="10" fillId="0" borderId="18" xfId="1" applyNumberFormat="1" applyFont="1" applyBorder="1" applyAlignment="1" applyProtection="1">
      <alignment horizontal="right" vertical="center" wrapText="1"/>
      <protection locked="0"/>
    </xf>
    <xf numFmtId="164" fontId="11" fillId="0" borderId="18" xfId="1" applyFont="1" applyBorder="1" applyProtection="1">
      <alignment vertical="center"/>
      <protection locked="0"/>
    </xf>
    <xf numFmtId="168" fontId="10" fillId="0" borderId="21" xfId="1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Protection="1">
      <alignment vertical="center"/>
      <protection locked="0"/>
    </xf>
  </cellXfs>
  <cellStyles count="5">
    <cellStyle name="Comma" xfId="4" builtinId="3"/>
    <cellStyle name="Comma [0]" xfId="1" builtinId="6"/>
    <cellStyle name="Normal" xfId="0" builtinId="0"/>
    <cellStyle name="Percent" xfId="2" builtinId="5"/>
    <cellStyle name="표준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2"/>
  <sheetViews>
    <sheetView tabSelected="1" view="pageBreakPreview" topLeftCell="A32" zoomScaleNormal="100" zoomScaleSheetLayoutView="100" workbookViewId="0">
      <selection activeCell="E45" sqref="E45"/>
    </sheetView>
  </sheetViews>
  <sheetFormatPr defaultColWidth="8.46875" defaultRowHeight="14.35"/>
  <cols>
    <col min="1" max="1" width="4.17578125" customWidth="1"/>
    <col min="2" max="2" width="2.703125" customWidth="1"/>
    <col min="3" max="3" width="38.3515625" customWidth="1"/>
    <col min="4" max="4" width="8.87890625" customWidth="1"/>
    <col min="5" max="5" width="9.3515625" customWidth="1"/>
    <col min="6" max="6" width="10.87890625" customWidth="1"/>
    <col min="7" max="7" width="10.64453125" customWidth="1"/>
  </cols>
  <sheetData>
    <row r="1" spans="1:7" ht="17.7">
      <c r="A1" s="143" t="s">
        <v>134</v>
      </c>
      <c r="B1" s="143"/>
      <c r="C1" s="143"/>
      <c r="D1" s="143"/>
      <c r="E1" s="143"/>
      <c r="F1" s="26"/>
      <c r="G1" s="31" t="s">
        <v>39</v>
      </c>
    </row>
    <row r="2" spans="1:7" ht="37" customHeight="1">
      <c r="A2" s="138" t="s">
        <v>146</v>
      </c>
      <c r="B2" s="139"/>
      <c r="C2" s="29" t="s">
        <v>147</v>
      </c>
      <c r="D2" s="112" t="s">
        <v>145</v>
      </c>
      <c r="E2" s="35" t="s">
        <v>144</v>
      </c>
      <c r="F2" s="141" t="s">
        <v>12</v>
      </c>
      <c r="G2" s="142"/>
    </row>
    <row r="3" spans="1:7" ht="15.35">
      <c r="A3" s="25" t="s">
        <v>33</v>
      </c>
      <c r="B3" s="19"/>
      <c r="C3" s="24" t="s">
        <v>22</v>
      </c>
      <c r="D3" s="59"/>
      <c r="E3" s="27">
        <f>SUM(E4:E9)</f>
        <v>900</v>
      </c>
      <c r="F3" s="145"/>
      <c r="G3" s="146"/>
    </row>
    <row r="4" spans="1:7">
      <c r="A4" s="45" t="s">
        <v>69</v>
      </c>
      <c r="B4" s="19">
        <v>1</v>
      </c>
      <c r="C4" s="6" t="s">
        <v>107</v>
      </c>
      <c r="D4" s="60"/>
      <c r="E4" s="12">
        <f>G106/1000</f>
        <v>0</v>
      </c>
      <c r="F4" s="145"/>
      <c r="G4" s="147"/>
    </row>
    <row r="5" spans="1:7">
      <c r="A5" s="45" t="s">
        <v>69</v>
      </c>
      <c r="B5" s="34">
        <v>2</v>
      </c>
      <c r="C5" s="46" t="s">
        <v>183</v>
      </c>
      <c r="D5" s="60"/>
      <c r="E5" s="12">
        <f>G169/1000</f>
        <v>0</v>
      </c>
      <c r="F5" s="145"/>
      <c r="G5" s="147"/>
    </row>
    <row r="6" spans="1:7">
      <c r="A6" s="45" t="s">
        <v>69</v>
      </c>
      <c r="B6" s="19">
        <v>3</v>
      </c>
      <c r="C6" s="6" t="s">
        <v>108</v>
      </c>
      <c r="E6" s="10">
        <f>G245/1000</f>
        <v>0</v>
      </c>
      <c r="F6" s="145"/>
      <c r="G6" s="147"/>
    </row>
    <row r="7" spans="1:7">
      <c r="A7" s="45" t="s">
        <v>69</v>
      </c>
      <c r="B7" s="34">
        <v>4</v>
      </c>
      <c r="C7" s="46" t="s">
        <v>184</v>
      </c>
      <c r="D7" s="60"/>
      <c r="E7" s="12">
        <f>G310/1000</f>
        <v>0</v>
      </c>
      <c r="F7" s="145"/>
      <c r="G7" s="147"/>
    </row>
    <row r="8" spans="1:7">
      <c r="A8" s="45" t="s">
        <v>69</v>
      </c>
      <c r="B8" s="34">
        <v>5</v>
      </c>
      <c r="C8" s="46" t="s">
        <v>133</v>
      </c>
      <c r="D8" s="60"/>
      <c r="E8" s="10">
        <f>G355/1000</f>
        <v>0</v>
      </c>
      <c r="F8" s="145"/>
      <c r="G8" s="147"/>
    </row>
    <row r="9" spans="1:7">
      <c r="A9" s="45" t="s">
        <v>69</v>
      </c>
      <c r="B9" s="34">
        <v>6</v>
      </c>
      <c r="C9" s="46" t="s">
        <v>49</v>
      </c>
      <c r="D9" s="61"/>
      <c r="E9" s="12">
        <f>G411/1000</f>
        <v>900</v>
      </c>
      <c r="F9" s="145"/>
      <c r="G9" s="148"/>
    </row>
    <row r="10" spans="1:7">
      <c r="A10" s="18"/>
      <c r="B10" s="19"/>
      <c r="C10" s="7"/>
      <c r="D10" s="61"/>
      <c r="E10" s="11"/>
      <c r="F10" s="145"/>
      <c r="G10" s="148"/>
    </row>
    <row r="11" spans="1:7" ht="16.95" customHeight="1">
      <c r="A11" s="47" t="s">
        <v>71</v>
      </c>
      <c r="B11" s="19"/>
      <c r="C11" s="24" t="s">
        <v>74</v>
      </c>
      <c r="D11" s="48">
        <v>0.1</v>
      </c>
      <c r="E11" s="12">
        <f>INT(((E3)*1000*D11)/10000)*10</f>
        <v>90</v>
      </c>
      <c r="F11" s="145"/>
      <c r="G11" s="149"/>
    </row>
    <row r="12" spans="1:7" ht="16.5" customHeight="1">
      <c r="A12" s="47" t="s">
        <v>218</v>
      </c>
      <c r="B12" s="19"/>
      <c r="C12" s="24" t="s">
        <v>73</v>
      </c>
      <c r="D12" s="48">
        <v>0.01</v>
      </c>
      <c r="E12" s="12">
        <f>INT(((E3)*1000*D12)/10000)*10</f>
        <v>0</v>
      </c>
      <c r="F12" s="145"/>
      <c r="G12" s="149"/>
    </row>
    <row r="13" spans="1:7" ht="16.5" customHeight="1">
      <c r="A13" s="23"/>
      <c r="B13" s="19"/>
      <c r="C13" s="8"/>
      <c r="D13" s="57"/>
      <c r="E13" s="12"/>
      <c r="F13" s="145"/>
      <c r="G13" s="149"/>
    </row>
    <row r="14" spans="1:7" ht="16.5" customHeight="1">
      <c r="A14" s="25" t="s">
        <v>72</v>
      </c>
      <c r="B14" s="20"/>
      <c r="C14" s="9" t="s">
        <v>23</v>
      </c>
      <c r="D14" s="58"/>
      <c r="E14" s="13">
        <f>+E3+E11+E12</f>
        <v>990</v>
      </c>
      <c r="F14" s="145"/>
      <c r="G14" s="150"/>
    </row>
    <row r="15" spans="1:7">
      <c r="A15" s="30"/>
      <c r="B15" s="30"/>
      <c r="C15" s="3"/>
      <c r="D15" s="17"/>
      <c r="E15" s="28"/>
      <c r="F15" s="151"/>
      <c r="G15" s="152"/>
    </row>
    <row r="16" spans="1:7">
      <c r="F16" s="145"/>
      <c r="G16" s="153"/>
    </row>
    <row r="17" spans="1:7">
      <c r="A17" s="19"/>
      <c r="B17" s="19"/>
      <c r="C17" s="2"/>
      <c r="D17" s="1"/>
      <c r="E17" s="4"/>
      <c r="F17" s="154"/>
      <c r="G17" s="155"/>
    </row>
    <row r="18" spans="1:7">
      <c r="A18" s="19"/>
      <c r="B18" s="19"/>
      <c r="C18" s="2"/>
      <c r="D18" s="1"/>
      <c r="E18" s="4"/>
      <c r="F18" s="154"/>
      <c r="G18" s="155"/>
    </row>
    <row r="19" spans="1:7">
      <c r="A19" s="19"/>
      <c r="B19" s="19"/>
      <c r="C19" s="2"/>
      <c r="D19" s="1"/>
      <c r="E19" s="4"/>
      <c r="F19" s="154"/>
      <c r="G19" s="155"/>
    </row>
    <row r="20" spans="1:7">
      <c r="A20" s="19"/>
      <c r="B20" s="19"/>
      <c r="C20" s="2"/>
      <c r="D20" s="1"/>
      <c r="E20" s="4"/>
      <c r="F20" s="154"/>
      <c r="G20" s="155"/>
    </row>
    <row r="21" spans="1:7">
      <c r="A21" s="19"/>
      <c r="B21" s="19"/>
      <c r="C21" s="2"/>
      <c r="D21" s="1"/>
      <c r="E21" s="4"/>
      <c r="F21" s="154"/>
      <c r="G21" s="155"/>
    </row>
    <row r="22" spans="1:7">
      <c r="A22" s="19"/>
      <c r="B22" s="19"/>
      <c r="C22" s="2"/>
      <c r="D22" s="1"/>
      <c r="E22" s="4"/>
      <c r="F22" s="154"/>
      <c r="G22" s="155"/>
    </row>
    <row r="23" spans="1:7">
      <c r="A23" s="19"/>
      <c r="B23" s="19"/>
      <c r="C23" s="2"/>
      <c r="D23" s="1"/>
      <c r="E23" s="4"/>
      <c r="F23" s="154"/>
      <c r="G23" s="155"/>
    </row>
    <row r="24" spans="1:7">
      <c r="A24" s="19"/>
      <c r="B24" s="19"/>
      <c r="C24" s="2"/>
      <c r="D24" s="1"/>
      <c r="E24" s="4"/>
      <c r="F24" s="154"/>
      <c r="G24" s="155"/>
    </row>
    <row r="25" spans="1:7">
      <c r="A25" s="19"/>
      <c r="B25" s="19"/>
      <c r="C25" s="2"/>
      <c r="D25" s="1"/>
      <c r="E25" s="4"/>
      <c r="F25" s="154"/>
      <c r="G25" s="155"/>
    </row>
    <row r="26" spans="1:7">
      <c r="A26" s="19"/>
      <c r="B26" s="19"/>
      <c r="C26" s="2"/>
      <c r="D26" s="1"/>
      <c r="E26" s="4"/>
      <c r="F26" s="154"/>
      <c r="G26" s="155"/>
    </row>
    <row r="27" spans="1:7">
      <c r="A27" s="19"/>
      <c r="B27" s="19"/>
      <c r="C27" s="2"/>
      <c r="D27" s="1"/>
      <c r="E27" s="4"/>
      <c r="F27" s="154"/>
      <c r="G27" s="155"/>
    </row>
    <row r="28" spans="1:7">
      <c r="A28" s="19"/>
      <c r="B28" s="19"/>
      <c r="C28" s="2"/>
      <c r="D28" s="1"/>
      <c r="E28" s="4"/>
      <c r="F28" s="154"/>
      <c r="G28" s="155"/>
    </row>
    <row r="29" spans="1:7">
      <c r="A29" s="19"/>
      <c r="B29" s="19"/>
      <c r="C29" s="2"/>
      <c r="D29" s="1"/>
      <c r="E29" s="4"/>
      <c r="F29" s="154"/>
      <c r="G29" s="155"/>
    </row>
    <row r="30" spans="1:7">
      <c r="A30" s="19"/>
      <c r="B30" s="19"/>
      <c r="C30" s="2"/>
      <c r="D30" s="1"/>
      <c r="E30" s="4"/>
      <c r="F30" s="154"/>
      <c r="G30" s="155"/>
    </row>
    <row r="31" spans="1:7">
      <c r="A31" s="19"/>
      <c r="B31" s="19"/>
      <c r="C31" s="2"/>
      <c r="D31" s="1"/>
      <c r="E31" s="4"/>
      <c r="F31" s="154"/>
      <c r="G31" s="155"/>
    </row>
    <row r="32" spans="1:7">
      <c r="A32" s="19"/>
      <c r="B32" s="19"/>
      <c r="C32" s="2"/>
      <c r="D32" s="1"/>
      <c r="E32" s="4"/>
      <c r="F32" s="154"/>
      <c r="G32" s="155"/>
    </row>
    <row r="33" spans="1:7">
      <c r="A33" s="19"/>
      <c r="B33" s="19"/>
      <c r="C33" s="2"/>
      <c r="D33" s="1"/>
      <c r="E33" s="4"/>
      <c r="F33" s="154"/>
      <c r="G33" s="155"/>
    </row>
    <row r="34" spans="1:7">
      <c r="A34" s="19"/>
      <c r="B34" s="19"/>
      <c r="C34" s="2"/>
      <c r="D34" s="1"/>
      <c r="E34" s="4"/>
      <c r="F34" s="154"/>
      <c r="G34" s="155"/>
    </row>
    <row r="35" spans="1:7">
      <c r="A35" s="19"/>
      <c r="B35" s="19"/>
      <c r="C35" s="2"/>
      <c r="D35" s="1"/>
      <c r="E35" s="4"/>
      <c r="F35" s="154"/>
      <c r="G35" s="155"/>
    </row>
    <row r="36" spans="1:7">
      <c r="A36" s="19"/>
      <c r="B36" s="19"/>
      <c r="C36" s="2"/>
      <c r="D36" s="1"/>
      <c r="E36" s="4"/>
      <c r="F36" s="154"/>
      <c r="G36" s="155"/>
    </row>
    <row r="37" spans="1:7">
      <c r="A37" s="19"/>
      <c r="B37" s="19"/>
      <c r="C37" s="2"/>
      <c r="D37" s="1"/>
      <c r="E37" s="4"/>
      <c r="F37" s="154"/>
      <c r="G37" s="155"/>
    </row>
    <row r="38" spans="1:7">
      <c r="A38" s="19"/>
      <c r="B38" s="19"/>
      <c r="C38" s="2"/>
      <c r="D38" s="1"/>
      <c r="E38" s="4"/>
      <c r="F38" s="154"/>
      <c r="G38" s="155"/>
    </row>
    <row r="39" spans="1:7">
      <c r="A39" s="19"/>
      <c r="B39" s="19"/>
      <c r="C39" s="2"/>
      <c r="D39" s="1"/>
      <c r="E39" s="4"/>
      <c r="F39" s="154"/>
      <c r="G39" s="155"/>
    </row>
    <row r="40" spans="1:7">
      <c r="A40" s="19"/>
      <c r="B40" s="19"/>
      <c r="C40" s="2"/>
      <c r="D40" s="1"/>
      <c r="E40" s="4"/>
      <c r="F40" s="154"/>
      <c r="G40" s="155"/>
    </row>
    <row r="41" spans="1:7">
      <c r="A41" s="19"/>
      <c r="B41" s="19"/>
      <c r="C41" s="2"/>
      <c r="D41" s="1"/>
      <c r="E41" s="4"/>
      <c r="F41" s="154"/>
      <c r="G41" s="155"/>
    </row>
    <row r="42" spans="1:7">
      <c r="A42" s="19"/>
      <c r="B42" s="19"/>
      <c r="C42" s="2"/>
      <c r="D42" s="1"/>
      <c r="E42" s="4"/>
      <c r="F42" s="154"/>
      <c r="G42" s="155"/>
    </row>
    <row r="43" spans="1:7">
      <c r="A43" s="19"/>
      <c r="B43" s="19"/>
      <c r="C43" s="2"/>
      <c r="D43" s="1"/>
      <c r="E43" s="4"/>
      <c r="F43" s="154"/>
      <c r="G43" s="155"/>
    </row>
    <row r="44" spans="1:7">
      <c r="A44" s="19"/>
      <c r="B44" s="19"/>
      <c r="C44" s="2"/>
      <c r="D44" s="1"/>
      <c r="E44" s="4"/>
      <c r="F44" s="154"/>
      <c r="G44" s="155"/>
    </row>
    <row r="45" spans="1:7">
      <c r="A45" s="19"/>
      <c r="B45" s="19"/>
      <c r="C45" s="2"/>
      <c r="D45" s="1"/>
      <c r="E45" s="4"/>
      <c r="F45" s="154"/>
      <c r="G45" s="155"/>
    </row>
    <row r="46" spans="1:7">
      <c r="A46" s="19"/>
      <c r="B46" s="19"/>
      <c r="C46" s="2"/>
      <c r="D46" s="1"/>
      <c r="E46" s="4"/>
      <c r="F46" s="154"/>
      <c r="G46" s="155"/>
    </row>
    <row r="47" spans="1:7" ht="24.7" customHeight="1">
      <c r="A47" s="140" t="s">
        <v>217</v>
      </c>
      <c r="B47" s="140"/>
      <c r="C47" s="21" t="s">
        <v>109</v>
      </c>
      <c r="D47" s="22"/>
      <c r="E47" s="22"/>
      <c r="F47" s="156"/>
      <c r="G47" s="157" t="s">
        <v>82</v>
      </c>
    </row>
    <row r="48" spans="1:7">
      <c r="A48" s="138" t="s">
        <v>146</v>
      </c>
      <c r="B48" s="139"/>
      <c r="C48" s="29" t="s">
        <v>147</v>
      </c>
      <c r="D48" s="29" t="s">
        <v>148</v>
      </c>
      <c r="E48" s="35" t="s">
        <v>145</v>
      </c>
      <c r="F48" s="158" t="s">
        <v>21</v>
      </c>
      <c r="G48" s="41" t="s">
        <v>144</v>
      </c>
    </row>
    <row r="49" spans="1:7" s="118" customFormat="1" ht="16.5" customHeight="1">
      <c r="A49" s="62" t="s">
        <v>136</v>
      </c>
      <c r="B49" s="32"/>
      <c r="C49" s="42" t="s">
        <v>19</v>
      </c>
      <c r="D49" s="42"/>
      <c r="E49" s="42"/>
      <c r="F49" s="159"/>
      <c r="G49" s="159"/>
    </row>
    <row r="50" spans="1:7" s="118" customFormat="1" ht="16.5" customHeight="1">
      <c r="A50" s="18"/>
      <c r="B50" s="19">
        <v>1</v>
      </c>
      <c r="C50" s="6" t="s">
        <v>42</v>
      </c>
      <c r="D50" s="5" t="s">
        <v>32</v>
      </c>
      <c r="E50" s="36">
        <v>1132263</v>
      </c>
      <c r="F50" s="160"/>
      <c r="G50" s="161">
        <f>TRUNC(E50*F50,0)</f>
        <v>0</v>
      </c>
    </row>
    <row r="51" spans="1:7" s="118" customFormat="1" ht="16.5" customHeight="1">
      <c r="A51" s="18"/>
      <c r="B51" s="19">
        <v>2</v>
      </c>
      <c r="C51" s="6" t="s">
        <v>36</v>
      </c>
      <c r="D51" s="5" t="s">
        <v>31</v>
      </c>
      <c r="E51" s="36">
        <v>2100436</v>
      </c>
      <c r="F51" s="160"/>
      <c r="G51" s="161">
        <f t="shared" ref="G51:G58" si="0">TRUNC(E51*F51,0)</f>
        <v>0</v>
      </c>
    </row>
    <row r="52" spans="1:7" s="118" customFormat="1" ht="16.5" customHeight="1">
      <c r="A52" s="18"/>
      <c r="B52" s="19">
        <v>3</v>
      </c>
      <c r="C52" s="6" t="s">
        <v>37</v>
      </c>
      <c r="D52" s="5" t="s">
        <v>31</v>
      </c>
      <c r="E52" s="36">
        <v>67698</v>
      </c>
      <c r="F52" s="160"/>
      <c r="G52" s="161">
        <f t="shared" si="0"/>
        <v>0</v>
      </c>
    </row>
    <row r="53" spans="1:7" s="118" customFormat="1" ht="16.5" customHeight="1">
      <c r="A53" s="18"/>
      <c r="B53" s="19">
        <v>4</v>
      </c>
      <c r="C53" s="6" t="s">
        <v>91</v>
      </c>
      <c r="D53" s="5" t="s">
        <v>31</v>
      </c>
      <c r="E53" s="36">
        <v>201402</v>
      </c>
      <c r="F53" s="160"/>
      <c r="G53" s="161">
        <f t="shared" si="0"/>
        <v>0</v>
      </c>
    </row>
    <row r="54" spans="1:7" s="118" customFormat="1" ht="16.5" customHeight="1">
      <c r="A54" s="18"/>
      <c r="B54" s="19">
        <v>5</v>
      </c>
      <c r="C54" s="6" t="s">
        <v>162</v>
      </c>
      <c r="D54" s="5" t="s">
        <v>31</v>
      </c>
      <c r="E54" s="36">
        <v>550162</v>
      </c>
      <c r="F54" s="160"/>
      <c r="G54" s="161">
        <f t="shared" si="0"/>
        <v>0</v>
      </c>
    </row>
    <row r="55" spans="1:7" s="118" customFormat="1" ht="16.5" customHeight="1">
      <c r="A55" s="18"/>
      <c r="B55" s="34">
        <v>6</v>
      </c>
      <c r="C55" s="116" t="s">
        <v>92</v>
      </c>
      <c r="D55" s="5" t="s">
        <v>31</v>
      </c>
      <c r="E55" s="36">
        <v>1427489</v>
      </c>
      <c r="F55" s="160"/>
      <c r="G55" s="161">
        <f>TRUNC(E55*F55,0)</f>
        <v>0</v>
      </c>
    </row>
    <row r="56" spans="1:7" s="118" customFormat="1" ht="16.5" customHeight="1">
      <c r="A56" s="18"/>
      <c r="B56" s="19">
        <v>7</v>
      </c>
      <c r="C56" s="6" t="s">
        <v>59</v>
      </c>
      <c r="D56" s="5" t="s">
        <v>32</v>
      </c>
      <c r="E56" s="36">
        <v>167932</v>
      </c>
      <c r="F56" s="160"/>
      <c r="G56" s="161">
        <f t="shared" si="0"/>
        <v>0</v>
      </c>
    </row>
    <row r="57" spans="1:7" s="118" customFormat="1" ht="16.5" customHeight="1">
      <c r="A57" s="18"/>
      <c r="B57" s="19">
        <v>8</v>
      </c>
      <c r="C57" s="6" t="s">
        <v>43</v>
      </c>
      <c r="D57" s="5" t="s">
        <v>32</v>
      </c>
      <c r="E57" s="36">
        <v>457155</v>
      </c>
      <c r="F57" s="160"/>
      <c r="G57" s="161">
        <f t="shared" si="0"/>
        <v>0</v>
      </c>
    </row>
    <row r="58" spans="1:7" s="118" customFormat="1" ht="16.5" customHeight="1">
      <c r="A58" s="18"/>
      <c r="B58" s="19">
        <v>9</v>
      </c>
      <c r="C58" s="6" t="s">
        <v>18</v>
      </c>
      <c r="D58" s="5" t="s">
        <v>32</v>
      </c>
      <c r="E58" s="36">
        <v>239999</v>
      </c>
      <c r="F58" s="160"/>
      <c r="G58" s="161">
        <f t="shared" si="0"/>
        <v>0</v>
      </c>
    </row>
    <row r="59" spans="1:7" s="118" customFormat="1" ht="16.5" customHeight="1">
      <c r="A59" s="18"/>
      <c r="B59" s="19">
        <v>10</v>
      </c>
      <c r="C59" s="6" t="s">
        <v>61</v>
      </c>
      <c r="D59" s="5" t="s">
        <v>31</v>
      </c>
      <c r="E59" s="36">
        <v>62427</v>
      </c>
      <c r="F59" s="160"/>
      <c r="G59" s="161">
        <f>TRUNC(E59*F59,0)</f>
        <v>0</v>
      </c>
    </row>
    <row r="60" spans="1:7" s="118" customFormat="1" ht="16.5" customHeight="1">
      <c r="A60" s="18"/>
      <c r="B60" s="19">
        <v>11</v>
      </c>
      <c r="C60" s="44" t="s">
        <v>175</v>
      </c>
      <c r="D60" s="5" t="s">
        <v>31</v>
      </c>
      <c r="E60" s="36">
        <v>73240</v>
      </c>
      <c r="F60" s="160"/>
      <c r="G60" s="161">
        <f>TRUNC(E60*F60,0)</f>
        <v>0</v>
      </c>
    </row>
    <row r="61" spans="1:7" s="118" customFormat="1" ht="16.5" customHeight="1">
      <c r="A61" s="18"/>
      <c r="B61" s="19">
        <v>12</v>
      </c>
      <c r="C61" s="6" t="s">
        <v>9</v>
      </c>
      <c r="D61" s="111" t="s">
        <v>106</v>
      </c>
      <c r="E61" s="36">
        <v>217896</v>
      </c>
      <c r="F61" s="160"/>
      <c r="G61" s="161">
        <f>TRUNC(E61*F61,0)</f>
        <v>0</v>
      </c>
    </row>
    <row r="62" spans="1:7" s="118" customFormat="1" ht="16.5" customHeight="1">
      <c r="A62" s="18"/>
      <c r="B62" s="19">
        <v>13</v>
      </c>
      <c r="C62" s="53" t="s">
        <v>135</v>
      </c>
      <c r="D62" s="54" t="s">
        <v>105</v>
      </c>
      <c r="E62" s="55">
        <v>62256</v>
      </c>
      <c r="F62" s="162"/>
      <c r="G62" s="56">
        <f t="shared" ref="G62" si="1">TRUNC(E62*F62,0)</f>
        <v>0</v>
      </c>
    </row>
    <row r="63" spans="1:7" s="118" customFormat="1" ht="16.5" customHeight="1">
      <c r="A63" s="63"/>
      <c r="B63" s="64"/>
      <c r="C63" s="65" t="s">
        <v>137</v>
      </c>
      <c r="D63" s="66"/>
      <c r="E63" s="67"/>
      <c r="F63" s="163"/>
      <c r="G63" s="164">
        <f>SUM(G50:G62)</f>
        <v>0</v>
      </c>
    </row>
    <row r="64" spans="1:7" s="118" customFormat="1" ht="16.5" customHeight="1">
      <c r="A64" s="70" t="s">
        <v>138</v>
      </c>
      <c r="B64" s="68"/>
      <c r="C64" s="69" t="s">
        <v>167</v>
      </c>
      <c r="D64" s="69"/>
      <c r="E64" s="69"/>
      <c r="F64" s="165"/>
      <c r="G64" s="166"/>
    </row>
    <row r="65" spans="1:7" s="136" customFormat="1" ht="16.5" customHeight="1">
      <c r="A65" s="133"/>
      <c r="B65" s="134">
        <v>1</v>
      </c>
      <c r="C65" s="125" t="s">
        <v>226</v>
      </c>
      <c r="D65" s="135" t="s">
        <v>225</v>
      </c>
      <c r="E65" s="113">
        <v>71019.199999999997</v>
      </c>
      <c r="F65" s="167"/>
      <c r="G65" s="168">
        <f>TRUNC(E65*F65,0)</f>
        <v>0</v>
      </c>
    </row>
    <row r="66" spans="1:7" s="136" customFormat="1" ht="16.5" customHeight="1">
      <c r="A66" s="133"/>
      <c r="B66" s="137">
        <v>2</v>
      </c>
      <c r="C66" s="115" t="s">
        <v>67</v>
      </c>
      <c r="D66" s="126" t="s">
        <v>68</v>
      </c>
      <c r="E66" s="113">
        <v>117061.4</v>
      </c>
      <c r="F66" s="167"/>
      <c r="G66" s="168">
        <f t="shared" ref="G66:G88" si="2">TRUNC(E66*F66,0)</f>
        <v>0</v>
      </c>
    </row>
    <row r="67" spans="1:7" s="136" customFormat="1" ht="16.5" customHeight="1">
      <c r="A67" s="133"/>
      <c r="B67" s="137">
        <v>3</v>
      </c>
      <c r="C67" s="125" t="s">
        <v>93</v>
      </c>
      <c r="D67" s="135" t="s">
        <v>225</v>
      </c>
      <c r="E67" s="113">
        <v>17589.11</v>
      </c>
      <c r="F67" s="167"/>
      <c r="G67" s="168">
        <f t="shared" si="2"/>
        <v>0</v>
      </c>
    </row>
    <row r="68" spans="1:7" s="118" customFormat="1" ht="16.5" customHeight="1">
      <c r="A68" s="18"/>
      <c r="B68" s="19">
        <v>4</v>
      </c>
      <c r="C68" s="6" t="s">
        <v>44</v>
      </c>
      <c r="D68" s="5" t="s">
        <v>32</v>
      </c>
      <c r="E68" s="113">
        <v>591269.6</v>
      </c>
      <c r="F68" s="160"/>
      <c r="G68" s="161">
        <f t="shared" si="2"/>
        <v>0</v>
      </c>
    </row>
    <row r="69" spans="1:7" s="118" customFormat="1" ht="16.5" customHeight="1">
      <c r="A69" s="63"/>
      <c r="B69" s="64"/>
      <c r="C69" s="65" t="s">
        <v>139</v>
      </c>
      <c r="D69" s="66"/>
      <c r="E69" s="117"/>
      <c r="F69" s="163"/>
      <c r="G69" s="164">
        <f>SUM(G65:G68)</f>
        <v>0</v>
      </c>
    </row>
    <row r="70" spans="1:7" s="118" customFormat="1" ht="16.5" customHeight="1">
      <c r="A70" s="70" t="s">
        <v>140</v>
      </c>
      <c r="B70" s="68"/>
      <c r="C70" s="69" t="s">
        <v>141</v>
      </c>
      <c r="D70" s="69"/>
      <c r="E70" s="69"/>
      <c r="F70" s="165"/>
      <c r="G70" s="166"/>
    </row>
    <row r="71" spans="1:7" s="118" customFormat="1" ht="16.5" customHeight="1">
      <c r="A71" s="18"/>
      <c r="B71" s="34">
        <v>1</v>
      </c>
      <c r="C71" s="119" t="s">
        <v>142</v>
      </c>
      <c r="D71" s="5" t="s">
        <v>31</v>
      </c>
      <c r="E71" s="36">
        <v>1303</v>
      </c>
      <c r="F71" s="167"/>
      <c r="G71" s="161">
        <f t="shared" si="2"/>
        <v>0</v>
      </c>
    </row>
    <row r="72" spans="1:7" s="118" customFormat="1" ht="16.5" customHeight="1">
      <c r="A72" s="18"/>
      <c r="B72" s="19">
        <v>2</v>
      </c>
      <c r="C72" s="6" t="s">
        <v>40</v>
      </c>
      <c r="D72" s="5" t="s">
        <v>31</v>
      </c>
      <c r="E72" s="36">
        <v>981.87</v>
      </c>
      <c r="F72" s="160"/>
      <c r="G72" s="161">
        <f t="shared" si="2"/>
        <v>0</v>
      </c>
    </row>
    <row r="73" spans="1:7" s="118" customFormat="1" ht="16.5" customHeight="1">
      <c r="A73" s="18"/>
      <c r="B73" s="19">
        <v>3</v>
      </c>
      <c r="C73" s="6" t="s">
        <v>38</v>
      </c>
      <c r="D73" s="5" t="s">
        <v>31</v>
      </c>
      <c r="E73" s="36">
        <v>9749.5</v>
      </c>
      <c r="F73" s="160"/>
      <c r="G73" s="161">
        <f t="shared" si="2"/>
        <v>0</v>
      </c>
    </row>
    <row r="74" spans="1:7" s="118" customFormat="1" ht="16.5" customHeight="1">
      <c r="A74" s="18"/>
      <c r="B74" s="19">
        <v>4</v>
      </c>
      <c r="C74" s="6" t="s">
        <v>17</v>
      </c>
      <c r="D74" s="111" t="s">
        <v>1</v>
      </c>
      <c r="E74" s="36">
        <v>15999.22</v>
      </c>
      <c r="F74" s="160"/>
      <c r="G74" s="161">
        <f t="shared" si="2"/>
        <v>0</v>
      </c>
    </row>
    <row r="75" spans="1:7" s="118" customFormat="1" ht="16.5" customHeight="1">
      <c r="A75" s="18"/>
      <c r="B75" s="19">
        <v>5</v>
      </c>
      <c r="C75" s="6" t="s">
        <v>29</v>
      </c>
      <c r="D75" s="111" t="s">
        <v>1</v>
      </c>
      <c r="E75" s="36">
        <v>5023.5</v>
      </c>
      <c r="F75" s="160"/>
      <c r="G75" s="161">
        <f t="shared" si="2"/>
        <v>0</v>
      </c>
    </row>
    <row r="76" spans="1:7" s="118" customFormat="1" ht="16.5" customHeight="1">
      <c r="A76" s="18"/>
      <c r="B76" s="19">
        <v>6</v>
      </c>
      <c r="C76" s="6" t="s">
        <v>30</v>
      </c>
      <c r="D76" s="111" t="s">
        <v>1</v>
      </c>
      <c r="E76" s="36">
        <v>10104.73</v>
      </c>
      <c r="F76" s="160"/>
      <c r="G76" s="161">
        <f t="shared" si="2"/>
        <v>0</v>
      </c>
    </row>
    <row r="77" spans="1:7" s="118" customFormat="1" ht="16.5" customHeight="1">
      <c r="A77" s="18"/>
      <c r="B77" s="19">
        <v>7</v>
      </c>
      <c r="C77" s="6" t="s">
        <v>81</v>
      </c>
      <c r="D77" s="5" t="s">
        <v>15</v>
      </c>
      <c r="E77" s="36">
        <v>765</v>
      </c>
      <c r="F77" s="167"/>
      <c r="G77" s="161">
        <f t="shared" si="2"/>
        <v>0</v>
      </c>
    </row>
    <row r="78" spans="1:7" s="118" customFormat="1" ht="16.5" customHeight="1">
      <c r="A78" s="18"/>
      <c r="B78" s="19">
        <v>8</v>
      </c>
      <c r="C78" s="6" t="s">
        <v>83</v>
      </c>
      <c r="D78" s="111" t="s">
        <v>1</v>
      </c>
      <c r="E78" s="36">
        <v>2658</v>
      </c>
      <c r="F78" s="160"/>
      <c r="G78" s="161">
        <f t="shared" si="2"/>
        <v>0</v>
      </c>
    </row>
    <row r="79" spans="1:7" s="118" customFormat="1" ht="16.5" customHeight="1">
      <c r="A79" s="18"/>
      <c r="B79" s="19">
        <v>10</v>
      </c>
      <c r="C79" s="6" t="s">
        <v>103</v>
      </c>
      <c r="D79" s="5" t="s">
        <v>5</v>
      </c>
      <c r="E79" s="36">
        <v>300</v>
      </c>
      <c r="F79" s="160"/>
      <c r="G79" s="161">
        <f t="shared" si="2"/>
        <v>0</v>
      </c>
    </row>
    <row r="80" spans="1:7" s="118" customFormat="1" ht="16.5" customHeight="1">
      <c r="A80" s="18"/>
      <c r="B80" s="19">
        <v>11</v>
      </c>
      <c r="C80" s="6" t="s">
        <v>102</v>
      </c>
      <c r="D80" s="5" t="s">
        <v>13</v>
      </c>
      <c r="E80" s="36">
        <v>2</v>
      </c>
      <c r="F80" s="160"/>
      <c r="G80" s="161">
        <f t="shared" si="2"/>
        <v>0</v>
      </c>
    </row>
    <row r="81" spans="1:7" s="118" customFormat="1" ht="16.5" customHeight="1">
      <c r="A81" s="18"/>
      <c r="B81" s="19">
        <v>13</v>
      </c>
      <c r="C81" s="6" t="s">
        <v>84</v>
      </c>
      <c r="D81" s="5" t="s">
        <v>5</v>
      </c>
      <c r="E81" s="36">
        <v>54.08</v>
      </c>
      <c r="F81" s="160"/>
      <c r="G81" s="161">
        <f t="shared" si="2"/>
        <v>0</v>
      </c>
    </row>
    <row r="82" spans="1:7" s="118" customFormat="1" ht="16.5" customHeight="1">
      <c r="A82" s="18"/>
      <c r="B82" s="19">
        <v>14</v>
      </c>
      <c r="C82" s="6" t="s">
        <v>86</v>
      </c>
      <c r="D82" s="5" t="s">
        <v>85</v>
      </c>
      <c r="E82" s="36">
        <v>16</v>
      </c>
      <c r="F82" s="160"/>
      <c r="G82" s="161">
        <f t="shared" si="2"/>
        <v>0</v>
      </c>
    </row>
    <row r="83" spans="1:7" s="118" customFormat="1" ht="16.5" customHeight="1">
      <c r="A83" s="18"/>
      <c r="B83" s="19">
        <v>15</v>
      </c>
      <c r="C83" s="6" t="s">
        <v>87</v>
      </c>
      <c r="D83" s="5" t="s">
        <v>85</v>
      </c>
      <c r="E83" s="36">
        <v>16</v>
      </c>
      <c r="F83" s="160"/>
      <c r="G83" s="161">
        <f t="shared" si="2"/>
        <v>0</v>
      </c>
    </row>
    <row r="84" spans="1:7" s="118" customFormat="1" ht="16.5" customHeight="1">
      <c r="A84" s="18"/>
      <c r="B84" s="19">
        <v>16</v>
      </c>
      <c r="C84" s="44" t="s">
        <v>88</v>
      </c>
      <c r="D84" s="5" t="s">
        <v>85</v>
      </c>
      <c r="E84" s="36">
        <v>2</v>
      </c>
      <c r="F84" s="160"/>
      <c r="G84" s="161">
        <f t="shared" si="2"/>
        <v>0</v>
      </c>
    </row>
    <row r="85" spans="1:7" s="118" customFormat="1" ht="16.5" customHeight="1">
      <c r="A85" s="18"/>
      <c r="B85" s="19">
        <v>17</v>
      </c>
      <c r="C85" s="6" t="s">
        <v>89</v>
      </c>
      <c r="D85" s="5" t="s">
        <v>85</v>
      </c>
      <c r="E85" s="36">
        <v>2</v>
      </c>
      <c r="F85" s="160"/>
      <c r="G85" s="161">
        <f t="shared" si="2"/>
        <v>0</v>
      </c>
    </row>
    <row r="86" spans="1:7" s="118" customFormat="1" ht="16.5" customHeight="1">
      <c r="A86" s="18"/>
      <c r="B86" s="19">
        <v>18</v>
      </c>
      <c r="C86" s="6" t="s">
        <v>89</v>
      </c>
      <c r="D86" s="5" t="s">
        <v>85</v>
      </c>
      <c r="E86" s="113">
        <v>2</v>
      </c>
      <c r="F86" s="167"/>
      <c r="G86" s="161">
        <f t="shared" si="2"/>
        <v>0</v>
      </c>
    </row>
    <row r="87" spans="1:7" s="118" customFormat="1" ht="16.5" customHeight="1">
      <c r="A87" s="18"/>
      <c r="B87" s="19">
        <v>20</v>
      </c>
      <c r="C87" s="6" t="s">
        <v>90</v>
      </c>
      <c r="D87" s="5" t="s">
        <v>85</v>
      </c>
      <c r="E87" s="113">
        <v>2</v>
      </c>
      <c r="F87" s="167"/>
      <c r="G87" s="161">
        <f t="shared" si="2"/>
        <v>0</v>
      </c>
    </row>
    <row r="88" spans="1:7" s="118" customFormat="1" ht="16.5" customHeight="1">
      <c r="A88" s="18"/>
      <c r="B88" s="19">
        <v>21</v>
      </c>
      <c r="C88" s="6" t="s">
        <v>34</v>
      </c>
      <c r="D88" s="5" t="s">
        <v>85</v>
      </c>
      <c r="E88" s="113">
        <v>2</v>
      </c>
      <c r="F88" s="167"/>
      <c r="G88" s="161">
        <f t="shared" si="2"/>
        <v>0</v>
      </c>
    </row>
    <row r="89" spans="1:7" s="118" customFormat="1" ht="16.5" customHeight="1">
      <c r="A89" s="18"/>
      <c r="B89" s="19">
        <v>23</v>
      </c>
      <c r="C89" s="38" t="s">
        <v>95</v>
      </c>
      <c r="D89" s="114" t="s">
        <v>104</v>
      </c>
      <c r="E89" s="130">
        <v>32756</v>
      </c>
      <c r="F89" s="169"/>
      <c r="G89" s="161">
        <f>TRUNC(E89*F89,0)</f>
        <v>0</v>
      </c>
    </row>
    <row r="90" spans="1:7" s="118" customFormat="1" ht="16.5" customHeight="1">
      <c r="A90" s="63"/>
      <c r="B90" s="64"/>
      <c r="C90" s="65" t="s">
        <v>143</v>
      </c>
      <c r="D90" s="66"/>
      <c r="E90" s="67"/>
      <c r="F90" s="163"/>
      <c r="G90" s="164">
        <f>SUM(G71:G89)</f>
        <v>0</v>
      </c>
    </row>
    <row r="91" spans="1:7" s="118" customFormat="1" ht="16.5" customHeight="1">
      <c r="A91" s="120" t="s">
        <v>177</v>
      </c>
      <c r="B91" s="106"/>
      <c r="C91" s="107" t="s">
        <v>176</v>
      </c>
      <c r="D91" s="108"/>
      <c r="E91" s="109"/>
      <c r="F91" s="110"/>
      <c r="G91" s="110"/>
    </row>
    <row r="92" spans="1:7" s="118" customFormat="1" ht="16.5" customHeight="1">
      <c r="A92" s="75"/>
      <c r="B92" s="52">
        <v>1</v>
      </c>
      <c r="C92" s="53" t="s">
        <v>118</v>
      </c>
      <c r="D92" s="54" t="s">
        <v>2</v>
      </c>
      <c r="E92" s="99">
        <v>187.2</v>
      </c>
      <c r="F92" s="170"/>
      <c r="G92" s="56">
        <f>TRUNC(E92*F92,0)</f>
        <v>0</v>
      </c>
    </row>
    <row r="93" spans="1:7" s="118" customFormat="1" ht="16.5" customHeight="1">
      <c r="A93" s="75"/>
      <c r="B93" s="52">
        <v>2</v>
      </c>
      <c r="C93" s="53" t="s">
        <v>45</v>
      </c>
      <c r="D93" s="54" t="s">
        <v>2</v>
      </c>
      <c r="E93" s="99">
        <v>919.56</v>
      </c>
      <c r="F93" s="170"/>
      <c r="G93" s="56">
        <f>TRUNC(E93*F93,0)</f>
        <v>0</v>
      </c>
    </row>
    <row r="94" spans="1:7" s="118" customFormat="1" ht="24.7" customHeight="1">
      <c r="A94" s="144" t="s">
        <v>185</v>
      </c>
      <c r="B94" s="144"/>
      <c r="C94" s="72" t="s">
        <v>109</v>
      </c>
      <c r="D94" s="73"/>
      <c r="E94" s="74"/>
      <c r="F94" s="171"/>
      <c r="G94" s="172" t="s">
        <v>82</v>
      </c>
    </row>
    <row r="95" spans="1:7" s="118" customFormat="1" ht="16.5" customHeight="1">
      <c r="A95" s="138" t="s">
        <v>146</v>
      </c>
      <c r="B95" s="139"/>
      <c r="C95" s="29" t="s">
        <v>147</v>
      </c>
      <c r="D95" s="29" t="s">
        <v>148</v>
      </c>
      <c r="E95" s="35" t="s">
        <v>145</v>
      </c>
      <c r="F95" s="158" t="s">
        <v>21</v>
      </c>
      <c r="G95" s="41" t="s">
        <v>144</v>
      </c>
    </row>
    <row r="96" spans="1:7" s="118" customFormat="1" ht="16.5" customHeight="1">
      <c r="A96" s="75"/>
      <c r="B96" s="52">
        <v>3</v>
      </c>
      <c r="C96" s="53" t="s">
        <v>17</v>
      </c>
      <c r="D96" s="54" t="s">
        <v>1</v>
      </c>
      <c r="E96" s="99">
        <v>1441.12</v>
      </c>
      <c r="F96" s="170"/>
      <c r="G96" s="56">
        <f t="shared" ref="G96:G102" si="3">TRUNC(E96*F96,0)</f>
        <v>0</v>
      </c>
    </row>
    <row r="97" spans="1:7" s="118" customFormat="1" ht="16.5" customHeight="1">
      <c r="A97" s="75"/>
      <c r="B97" s="52">
        <v>4</v>
      </c>
      <c r="C97" s="53" t="s">
        <v>29</v>
      </c>
      <c r="D97" s="54" t="s">
        <v>1</v>
      </c>
      <c r="E97" s="99">
        <v>805.28</v>
      </c>
      <c r="F97" s="170"/>
      <c r="G97" s="56">
        <f t="shared" si="3"/>
        <v>0</v>
      </c>
    </row>
    <row r="98" spans="1:7" s="118" customFormat="1" ht="16.5" customHeight="1">
      <c r="A98" s="75"/>
      <c r="B98" s="52">
        <v>4</v>
      </c>
      <c r="C98" s="6" t="s">
        <v>30</v>
      </c>
      <c r="D98" s="111" t="s">
        <v>1</v>
      </c>
      <c r="E98" s="99">
        <v>492.88</v>
      </c>
      <c r="F98" s="170"/>
      <c r="G98" s="56">
        <f t="shared" si="3"/>
        <v>0</v>
      </c>
    </row>
    <row r="99" spans="1:7" s="118" customFormat="1" ht="16.5" customHeight="1">
      <c r="A99" s="75"/>
      <c r="B99" s="52">
        <v>5</v>
      </c>
      <c r="C99" s="53" t="s">
        <v>119</v>
      </c>
      <c r="D99" s="54" t="s">
        <v>15</v>
      </c>
      <c r="E99" s="99">
        <v>45.8</v>
      </c>
      <c r="F99" s="170"/>
      <c r="G99" s="56">
        <f t="shared" si="3"/>
        <v>0</v>
      </c>
    </row>
    <row r="100" spans="1:7" s="118" customFormat="1" ht="16.5" customHeight="1">
      <c r="A100" s="75"/>
      <c r="B100" s="52">
        <v>6</v>
      </c>
      <c r="C100" s="53" t="s">
        <v>101</v>
      </c>
      <c r="D100" s="54" t="s">
        <v>1</v>
      </c>
      <c r="E100" s="100">
        <v>60</v>
      </c>
      <c r="F100" s="170"/>
      <c r="G100" s="56">
        <f t="shared" si="3"/>
        <v>0</v>
      </c>
    </row>
    <row r="101" spans="1:7" s="118" customFormat="1" ht="16.5" customHeight="1">
      <c r="A101" s="75"/>
      <c r="B101" s="52">
        <v>7</v>
      </c>
      <c r="C101" s="6" t="s">
        <v>102</v>
      </c>
      <c r="D101" s="5" t="s">
        <v>13</v>
      </c>
      <c r="E101" s="100">
        <v>4</v>
      </c>
      <c r="F101" s="170"/>
      <c r="G101" s="56">
        <f t="shared" si="3"/>
        <v>0</v>
      </c>
    </row>
    <row r="102" spans="1:7" s="118" customFormat="1" ht="16.5" customHeight="1">
      <c r="A102" s="75"/>
      <c r="B102" s="52">
        <v>8</v>
      </c>
      <c r="C102" s="6" t="s">
        <v>103</v>
      </c>
      <c r="D102" s="5" t="s">
        <v>5</v>
      </c>
      <c r="E102" s="100">
        <v>80</v>
      </c>
      <c r="F102" s="170"/>
      <c r="G102" s="56">
        <f t="shared" si="3"/>
        <v>0</v>
      </c>
    </row>
    <row r="103" spans="1:7" s="118" customFormat="1" ht="16.5" customHeight="1">
      <c r="A103" s="75"/>
      <c r="B103" s="52">
        <v>9</v>
      </c>
      <c r="C103" s="53" t="s">
        <v>131</v>
      </c>
      <c r="D103" s="54" t="s">
        <v>126</v>
      </c>
      <c r="E103" s="100">
        <v>4</v>
      </c>
      <c r="F103" s="170"/>
      <c r="G103" s="56">
        <f>TRUNC(E103*F103,0)</f>
        <v>0</v>
      </c>
    </row>
    <row r="104" spans="1:7" s="118" customFormat="1" ht="16.5" customHeight="1">
      <c r="A104" s="102"/>
      <c r="B104" s="103"/>
      <c r="C104" s="104" t="s">
        <v>219</v>
      </c>
      <c r="D104" s="121"/>
      <c r="E104" s="105"/>
      <c r="F104" s="173"/>
      <c r="G104" s="173">
        <f>SUM(G92:G103)</f>
        <v>0</v>
      </c>
    </row>
    <row r="105" spans="1:7" s="118" customFormat="1" ht="16.5" customHeight="1">
      <c r="A105" s="122" t="s">
        <v>178</v>
      </c>
      <c r="B105" s="123"/>
      <c r="C105" s="122"/>
      <c r="D105" s="111"/>
      <c r="E105" s="36"/>
      <c r="F105" s="174"/>
      <c r="G105" s="175"/>
    </row>
    <row r="106" spans="1:7" s="118" customFormat="1" ht="16.5" customHeight="1">
      <c r="A106" s="90" t="s">
        <v>10</v>
      </c>
      <c r="B106" s="20"/>
      <c r="C106" s="39"/>
      <c r="D106" s="40"/>
      <c r="E106" s="43"/>
      <c r="F106" s="176"/>
      <c r="G106" s="177">
        <f>SUM(G63+G69+G90+G104+G105)</f>
        <v>0</v>
      </c>
    </row>
    <row r="107" spans="1:7" s="118" customFormat="1" ht="16.5" customHeight="1">
      <c r="A107" s="19"/>
      <c r="B107" s="19"/>
      <c r="C107" s="2"/>
      <c r="D107" s="1"/>
      <c r="E107" s="51"/>
      <c r="F107" s="178"/>
      <c r="G107" s="179"/>
    </row>
    <row r="108" spans="1:7" s="118" customFormat="1" ht="16.5" customHeight="1">
      <c r="A108" s="19"/>
      <c r="B108" s="19"/>
      <c r="C108" s="2"/>
      <c r="D108" s="1"/>
      <c r="E108" s="51"/>
      <c r="F108" s="178"/>
      <c r="G108" s="179"/>
    </row>
    <row r="109" spans="1:7" s="118" customFormat="1" ht="16.5" customHeight="1">
      <c r="A109" s="19"/>
      <c r="B109" s="19"/>
      <c r="C109" s="2"/>
      <c r="D109" s="1"/>
      <c r="E109" s="51"/>
      <c r="F109" s="178"/>
      <c r="G109" s="179"/>
    </row>
    <row r="110" spans="1:7" s="118" customFormat="1" ht="16.5" customHeight="1">
      <c r="A110" s="19"/>
      <c r="B110" s="19"/>
      <c r="C110" s="2"/>
      <c r="D110" s="1"/>
      <c r="E110" s="51"/>
      <c r="F110" s="178"/>
      <c r="G110" s="179"/>
    </row>
    <row r="111" spans="1:7" s="118" customFormat="1" ht="16.5" customHeight="1">
      <c r="A111" s="19"/>
      <c r="B111" s="19"/>
      <c r="C111" s="2"/>
      <c r="D111" s="1"/>
      <c r="E111" s="51"/>
      <c r="F111" s="178"/>
      <c r="G111" s="179"/>
    </row>
    <row r="112" spans="1:7" s="118" customFormat="1" ht="16.5" customHeight="1">
      <c r="A112" s="19"/>
      <c r="B112" s="19"/>
      <c r="C112" s="2"/>
      <c r="D112" s="1"/>
      <c r="E112" s="51"/>
      <c r="F112" s="178"/>
      <c r="G112" s="179"/>
    </row>
    <row r="113" spans="1:7" s="118" customFormat="1" ht="16.5" customHeight="1">
      <c r="A113" s="19"/>
      <c r="B113" s="19"/>
      <c r="C113" s="2"/>
      <c r="D113" s="1"/>
      <c r="E113" s="51"/>
      <c r="F113" s="178"/>
      <c r="G113" s="179"/>
    </row>
    <row r="114" spans="1:7" s="118" customFormat="1" ht="16.5" customHeight="1">
      <c r="A114" s="19"/>
      <c r="B114" s="19"/>
      <c r="C114" s="2"/>
      <c r="D114" s="1"/>
      <c r="E114" s="51"/>
      <c r="F114" s="178"/>
      <c r="G114" s="179"/>
    </row>
    <row r="115" spans="1:7" s="118" customFormat="1" ht="16.5" customHeight="1">
      <c r="A115" s="19"/>
      <c r="B115" s="19"/>
      <c r="C115" s="2"/>
      <c r="D115" s="1"/>
      <c r="E115" s="51"/>
      <c r="F115" s="178"/>
      <c r="G115" s="179"/>
    </row>
    <row r="116" spans="1:7" s="118" customFormat="1" ht="16.5" customHeight="1">
      <c r="A116" s="19"/>
      <c r="B116" s="19"/>
      <c r="C116" s="2"/>
      <c r="D116" s="1"/>
      <c r="E116" s="51"/>
      <c r="F116" s="178"/>
      <c r="G116" s="179"/>
    </row>
    <row r="117" spans="1:7" s="118" customFormat="1" ht="16.5" customHeight="1">
      <c r="A117" s="19"/>
      <c r="B117" s="19"/>
      <c r="C117" s="2"/>
      <c r="D117" s="1"/>
      <c r="E117" s="51"/>
      <c r="F117" s="178"/>
      <c r="G117" s="179"/>
    </row>
    <row r="118" spans="1:7" s="118" customFormat="1" ht="16.5" customHeight="1">
      <c r="A118" s="19"/>
      <c r="B118" s="19"/>
      <c r="C118" s="2"/>
      <c r="D118" s="1"/>
      <c r="E118" s="51"/>
      <c r="F118" s="178"/>
      <c r="G118" s="179"/>
    </row>
    <row r="119" spans="1:7" s="118" customFormat="1" ht="16.5" customHeight="1">
      <c r="A119" s="19"/>
      <c r="B119" s="19"/>
      <c r="C119" s="2"/>
      <c r="D119" s="1"/>
      <c r="E119" s="51"/>
      <c r="F119" s="178"/>
      <c r="G119" s="179"/>
    </row>
    <row r="120" spans="1:7" s="118" customFormat="1" ht="16.5" customHeight="1">
      <c r="A120" s="19"/>
      <c r="B120" s="19"/>
      <c r="C120" s="2"/>
      <c r="D120" s="1"/>
      <c r="E120" s="51"/>
      <c r="F120" s="178"/>
      <c r="G120" s="179"/>
    </row>
    <row r="121" spans="1:7" s="118" customFormat="1" ht="16.5" customHeight="1">
      <c r="A121" s="19"/>
      <c r="B121" s="19"/>
      <c r="C121" s="2"/>
      <c r="D121" s="1"/>
      <c r="E121" s="51"/>
      <c r="F121" s="178"/>
      <c r="G121" s="179"/>
    </row>
    <row r="122" spans="1:7" s="118" customFormat="1" ht="16.5" customHeight="1">
      <c r="A122" s="19"/>
      <c r="B122" s="19"/>
      <c r="C122" s="2"/>
      <c r="D122" s="1"/>
      <c r="E122" s="51"/>
      <c r="F122" s="178"/>
      <c r="G122" s="179"/>
    </row>
    <row r="123" spans="1:7" s="118" customFormat="1" ht="16.5" customHeight="1">
      <c r="A123" s="19"/>
      <c r="B123" s="19"/>
      <c r="C123" s="2"/>
      <c r="D123" s="1"/>
      <c r="E123" s="51"/>
      <c r="F123" s="178"/>
      <c r="G123" s="179"/>
    </row>
    <row r="124" spans="1:7" s="118" customFormat="1" ht="16.5" customHeight="1">
      <c r="A124" s="19"/>
      <c r="B124" s="19"/>
      <c r="C124" s="2"/>
      <c r="D124" s="1"/>
      <c r="E124" s="51"/>
      <c r="F124" s="178"/>
      <c r="G124" s="179"/>
    </row>
    <row r="125" spans="1:7" s="118" customFormat="1" ht="16.5" customHeight="1">
      <c r="A125" s="19"/>
      <c r="B125" s="19"/>
      <c r="C125" s="2"/>
      <c r="D125" s="1"/>
      <c r="E125" s="51"/>
      <c r="F125" s="178"/>
      <c r="G125" s="179"/>
    </row>
    <row r="126" spans="1:7" s="118" customFormat="1" ht="16.5" customHeight="1">
      <c r="A126" s="19"/>
      <c r="B126" s="19"/>
      <c r="C126" s="2"/>
      <c r="D126" s="1"/>
      <c r="E126" s="51"/>
      <c r="F126" s="178"/>
      <c r="G126" s="179"/>
    </row>
    <row r="127" spans="1:7" s="118" customFormat="1" ht="16.5" customHeight="1">
      <c r="A127" s="19"/>
      <c r="B127" s="19"/>
      <c r="C127" s="2"/>
      <c r="D127" s="1"/>
      <c r="E127" s="51"/>
      <c r="F127" s="178"/>
      <c r="G127" s="179"/>
    </row>
    <row r="128" spans="1:7" s="118" customFormat="1" ht="16.5" customHeight="1">
      <c r="A128" s="19"/>
      <c r="B128" s="19"/>
      <c r="C128" s="2"/>
      <c r="D128" s="1"/>
      <c r="E128" s="51"/>
      <c r="F128" s="178"/>
      <c r="G128" s="179"/>
    </row>
    <row r="129" spans="1:7" s="118" customFormat="1" ht="16.5" customHeight="1">
      <c r="A129" s="19"/>
      <c r="B129" s="19"/>
      <c r="C129" s="2"/>
      <c r="D129" s="1"/>
      <c r="E129" s="51"/>
      <c r="F129" s="178"/>
      <c r="G129" s="179"/>
    </row>
    <row r="130" spans="1:7" s="118" customFormat="1" ht="16.5" customHeight="1">
      <c r="A130" s="19"/>
      <c r="B130" s="19"/>
      <c r="C130" s="2"/>
      <c r="D130" s="1"/>
      <c r="E130" s="51"/>
      <c r="F130" s="178"/>
      <c r="G130" s="179"/>
    </row>
    <row r="131" spans="1:7" s="118" customFormat="1" ht="16.5" customHeight="1">
      <c r="A131" s="19"/>
      <c r="B131" s="19"/>
      <c r="C131" s="2"/>
      <c r="D131" s="1"/>
      <c r="E131" s="51"/>
      <c r="F131" s="178"/>
      <c r="G131" s="179"/>
    </row>
    <row r="132" spans="1:7" s="118" customFormat="1" ht="16.5" customHeight="1">
      <c r="A132" s="19"/>
      <c r="B132" s="19"/>
      <c r="C132" s="2"/>
      <c r="D132" s="1"/>
      <c r="E132" s="51"/>
      <c r="F132" s="178"/>
      <c r="G132" s="179"/>
    </row>
    <row r="133" spans="1:7" s="118" customFormat="1" ht="16.5" customHeight="1">
      <c r="A133" s="19"/>
      <c r="B133" s="19"/>
      <c r="C133" s="2"/>
      <c r="D133" s="1"/>
      <c r="E133" s="51"/>
      <c r="F133" s="178"/>
      <c r="G133" s="179"/>
    </row>
    <row r="134" spans="1:7" s="118" customFormat="1" ht="16.5" customHeight="1">
      <c r="A134" s="19"/>
      <c r="B134" s="19"/>
      <c r="C134" s="2"/>
      <c r="D134" s="1"/>
      <c r="E134" s="51"/>
      <c r="F134" s="178"/>
      <c r="G134" s="179"/>
    </row>
    <row r="135" spans="1:7" s="118" customFormat="1" ht="16.5" customHeight="1">
      <c r="A135" s="19"/>
      <c r="B135" s="19"/>
      <c r="C135" s="2"/>
      <c r="D135" s="1"/>
      <c r="E135" s="51"/>
      <c r="F135" s="178"/>
      <c r="G135" s="179"/>
    </row>
    <row r="136" spans="1:7" s="118" customFormat="1" ht="16.5" customHeight="1">
      <c r="A136" s="19"/>
      <c r="B136" s="19"/>
      <c r="C136" s="2"/>
      <c r="D136" s="1"/>
      <c r="E136" s="51"/>
      <c r="F136" s="178"/>
      <c r="G136" s="179"/>
    </row>
    <row r="137" spans="1:7" s="118" customFormat="1" ht="16.5" customHeight="1">
      <c r="A137" s="19"/>
      <c r="B137" s="19"/>
      <c r="C137" s="2"/>
      <c r="D137" s="1"/>
      <c r="E137" s="51"/>
      <c r="F137" s="178"/>
      <c r="G137" s="179"/>
    </row>
    <row r="138" spans="1:7" s="118" customFormat="1" ht="16.5" customHeight="1">
      <c r="A138" s="19"/>
      <c r="B138" s="19"/>
      <c r="C138" s="2"/>
      <c r="D138" s="1"/>
      <c r="E138" s="51"/>
      <c r="F138" s="178"/>
      <c r="G138" s="179"/>
    </row>
    <row r="139" spans="1:7" s="118" customFormat="1" ht="16.5" customHeight="1">
      <c r="A139" s="19"/>
      <c r="B139" s="19"/>
      <c r="C139" s="2"/>
      <c r="D139" s="1"/>
      <c r="E139" s="51"/>
      <c r="F139" s="178"/>
      <c r="G139" s="179"/>
    </row>
    <row r="140" spans="1:7" s="118" customFormat="1" ht="16.5" customHeight="1">
      <c r="A140" s="19"/>
      <c r="B140" s="19"/>
      <c r="C140" s="2"/>
      <c r="D140" s="1"/>
      <c r="E140" s="51"/>
      <c r="F140" s="178"/>
      <c r="G140" s="179"/>
    </row>
    <row r="141" spans="1:7" s="118" customFormat="1" ht="24" customHeight="1">
      <c r="A141" s="140" t="s">
        <v>20</v>
      </c>
      <c r="B141" s="140"/>
      <c r="C141" s="33" t="s">
        <v>183</v>
      </c>
      <c r="D141" s="33"/>
      <c r="E141" s="22"/>
      <c r="F141" s="156"/>
      <c r="G141" s="157" t="s">
        <v>82</v>
      </c>
    </row>
    <row r="142" spans="1:7" s="118" customFormat="1" ht="16.5" customHeight="1">
      <c r="A142" s="138" t="s">
        <v>146</v>
      </c>
      <c r="B142" s="139"/>
      <c r="C142" s="29" t="s">
        <v>147</v>
      </c>
      <c r="D142" s="29" t="s">
        <v>148</v>
      </c>
      <c r="E142" s="35" t="s">
        <v>145</v>
      </c>
      <c r="F142" s="158" t="s">
        <v>21</v>
      </c>
      <c r="G142" s="41" t="s">
        <v>144</v>
      </c>
    </row>
    <row r="143" spans="1:7" s="118" customFormat="1" ht="16.5" customHeight="1">
      <c r="A143" s="62" t="s">
        <v>186</v>
      </c>
      <c r="B143" s="32"/>
      <c r="C143" s="42" t="s">
        <v>47</v>
      </c>
      <c r="D143" s="42"/>
      <c r="E143" s="42"/>
      <c r="F143" s="159"/>
      <c r="G143" s="159"/>
    </row>
    <row r="144" spans="1:7" s="118" customFormat="1" ht="16.5" customHeight="1">
      <c r="A144" s="18"/>
      <c r="B144" s="19">
        <v>1</v>
      </c>
      <c r="C144" s="6" t="s">
        <v>94</v>
      </c>
      <c r="D144" s="5" t="s">
        <v>2</v>
      </c>
      <c r="E144" s="36">
        <v>1005.92</v>
      </c>
      <c r="F144" s="180"/>
      <c r="G144" s="161">
        <f t="shared" ref="G144:G154" si="4">TRUNC(E144*F144,0)</f>
        <v>0</v>
      </c>
    </row>
    <row r="145" spans="1:7" s="118" customFormat="1" ht="16.5" customHeight="1">
      <c r="A145" s="18"/>
      <c r="B145" s="19">
        <v>2</v>
      </c>
      <c r="C145" s="125" t="s">
        <v>207</v>
      </c>
      <c r="D145" s="5" t="s">
        <v>2</v>
      </c>
      <c r="E145" s="36">
        <v>518.70000000000005</v>
      </c>
      <c r="F145" s="180"/>
      <c r="G145" s="161">
        <f t="shared" si="4"/>
        <v>0</v>
      </c>
    </row>
    <row r="146" spans="1:7" s="118" customFormat="1" ht="16.5" customHeight="1">
      <c r="A146" s="18"/>
      <c r="B146" s="19">
        <v>3</v>
      </c>
      <c r="C146" s="125" t="s">
        <v>45</v>
      </c>
      <c r="D146" s="5" t="s">
        <v>2</v>
      </c>
      <c r="E146" s="36">
        <v>10480.540000000001</v>
      </c>
      <c r="F146" s="180"/>
      <c r="G146" s="161">
        <f t="shared" si="4"/>
        <v>0</v>
      </c>
    </row>
    <row r="147" spans="1:7" s="118" customFormat="1" ht="16.5" customHeight="1">
      <c r="A147" s="18"/>
      <c r="B147" s="19">
        <v>4</v>
      </c>
      <c r="C147" s="125" t="s">
        <v>17</v>
      </c>
      <c r="D147" s="5" t="s">
        <v>1</v>
      </c>
      <c r="E147" s="36">
        <v>43041</v>
      </c>
      <c r="F147" s="180"/>
      <c r="G147" s="161">
        <f t="shared" si="4"/>
        <v>0</v>
      </c>
    </row>
    <row r="148" spans="1:7" s="118" customFormat="1" ht="16.5" customHeight="1">
      <c r="A148" s="18"/>
      <c r="B148" s="19">
        <v>5</v>
      </c>
      <c r="C148" s="125" t="s">
        <v>29</v>
      </c>
      <c r="D148" s="5" t="s">
        <v>1</v>
      </c>
      <c r="E148" s="36">
        <v>14189.4</v>
      </c>
      <c r="F148" s="180"/>
      <c r="G148" s="161">
        <f t="shared" si="4"/>
        <v>0</v>
      </c>
    </row>
    <row r="149" spans="1:7" s="118" customFormat="1" ht="16.5" customHeight="1">
      <c r="A149" s="18"/>
      <c r="B149" s="19">
        <v>6</v>
      </c>
      <c r="C149" s="125" t="s">
        <v>30</v>
      </c>
      <c r="D149" s="5" t="s">
        <v>1</v>
      </c>
      <c r="E149" s="36">
        <v>17352.5</v>
      </c>
      <c r="F149" s="180"/>
      <c r="G149" s="161">
        <f t="shared" si="4"/>
        <v>0</v>
      </c>
    </row>
    <row r="150" spans="1:7" s="118" customFormat="1" ht="16.5" customHeight="1">
      <c r="A150" s="18"/>
      <c r="B150" s="19">
        <v>7</v>
      </c>
      <c r="C150" s="125" t="s">
        <v>99</v>
      </c>
      <c r="D150" s="5" t="s">
        <v>7</v>
      </c>
      <c r="E150" s="113">
        <v>3265.98</v>
      </c>
      <c r="F150" s="180"/>
      <c r="G150" s="161">
        <f t="shared" si="4"/>
        <v>0</v>
      </c>
    </row>
    <row r="151" spans="1:7" s="118" customFormat="1" ht="16.5" customHeight="1">
      <c r="A151" s="18"/>
      <c r="B151" s="19">
        <v>8</v>
      </c>
      <c r="C151" s="125" t="s">
        <v>96</v>
      </c>
      <c r="D151" s="1" t="s">
        <v>13</v>
      </c>
      <c r="E151" s="113">
        <v>41454</v>
      </c>
      <c r="F151" s="180"/>
      <c r="G151" s="161">
        <f t="shared" si="4"/>
        <v>0</v>
      </c>
    </row>
    <row r="152" spans="1:7" s="118" customFormat="1" ht="16.5" customHeight="1">
      <c r="A152" s="18"/>
      <c r="B152" s="19">
        <v>9</v>
      </c>
      <c r="C152" s="125" t="s">
        <v>98</v>
      </c>
      <c r="D152" s="49" t="s">
        <v>1</v>
      </c>
      <c r="E152" s="113">
        <v>9561.5</v>
      </c>
      <c r="F152" s="180"/>
      <c r="G152" s="161">
        <f t="shared" si="4"/>
        <v>0</v>
      </c>
    </row>
    <row r="153" spans="1:7" s="118" customFormat="1" ht="16.5" customHeight="1">
      <c r="A153" s="18"/>
      <c r="B153" s="19">
        <v>10</v>
      </c>
      <c r="C153" s="125" t="s">
        <v>83</v>
      </c>
      <c r="D153" s="49" t="s">
        <v>1</v>
      </c>
      <c r="E153" s="113">
        <v>775</v>
      </c>
      <c r="F153" s="180"/>
      <c r="G153" s="161">
        <f t="shared" si="4"/>
        <v>0</v>
      </c>
    </row>
    <row r="154" spans="1:7" s="118" customFormat="1" ht="16.5" customHeight="1">
      <c r="A154" s="18"/>
      <c r="B154" s="19">
        <v>11</v>
      </c>
      <c r="C154" s="125" t="s">
        <v>84</v>
      </c>
      <c r="D154" s="1" t="s">
        <v>5</v>
      </c>
      <c r="E154" s="113">
        <v>1298</v>
      </c>
      <c r="F154" s="180"/>
      <c r="G154" s="161">
        <f t="shared" si="4"/>
        <v>0</v>
      </c>
    </row>
    <row r="155" spans="1:7" s="118" customFormat="1" ht="16.5" customHeight="1">
      <c r="A155" s="63"/>
      <c r="B155" s="64"/>
      <c r="C155" s="81" t="s">
        <v>153</v>
      </c>
      <c r="D155" s="66"/>
      <c r="E155" s="67"/>
      <c r="F155" s="163"/>
      <c r="G155" s="164">
        <f>SUM(G144:G154)</f>
        <v>0</v>
      </c>
    </row>
    <row r="156" spans="1:7" s="118" customFormat="1" ht="16.5" customHeight="1">
      <c r="A156" s="76" t="s">
        <v>187</v>
      </c>
      <c r="B156" s="16"/>
      <c r="C156" s="37" t="s">
        <v>48</v>
      </c>
      <c r="D156" s="37"/>
      <c r="E156" s="37"/>
      <c r="F156" s="181"/>
      <c r="G156" s="161"/>
    </row>
    <row r="157" spans="1:7" s="118" customFormat="1" ht="16.5" customHeight="1">
      <c r="A157" s="18"/>
      <c r="B157" s="19">
        <v>1</v>
      </c>
      <c r="C157" s="6" t="s">
        <v>100</v>
      </c>
      <c r="D157" s="5" t="s">
        <v>2</v>
      </c>
      <c r="E157" s="36">
        <v>1064.93</v>
      </c>
      <c r="F157" s="180"/>
      <c r="G157" s="161">
        <f>TRUNC(E157*F157,0)</f>
        <v>0</v>
      </c>
    </row>
    <row r="158" spans="1:7" s="118" customFormat="1" ht="16.5" customHeight="1">
      <c r="A158" s="18"/>
      <c r="B158" s="19">
        <v>2</v>
      </c>
      <c r="C158" s="6" t="s">
        <v>179</v>
      </c>
      <c r="D158" s="5" t="s">
        <v>2</v>
      </c>
      <c r="E158" s="36">
        <v>13214.8</v>
      </c>
      <c r="F158" s="180"/>
      <c r="G158" s="161">
        <f t="shared" ref="G158:G166" si="5">TRUNC(E158*F158,0)</f>
        <v>0</v>
      </c>
    </row>
    <row r="159" spans="1:7" s="118" customFormat="1" ht="16.5" customHeight="1">
      <c r="A159" s="18"/>
      <c r="B159" s="19">
        <v>3</v>
      </c>
      <c r="C159" s="6" t="s">
        <v>17</v>
      </c>
      <c r="D159" s="5" t="s">
        <v>1</v>
      </c>
      <c r="E159" s="36">
        <v>37961.300000000003</v>
      </c>
      <c r="F159" s="180"/>
      <c r="G159" s="161">
        <f t="shared" si="5"/>
        <v>0</v>
      </c>
    </row>
    <row r="160" spans="1:7" s="118" customFormat="1" ht="16.5" customHeight="1">
      <c r="A160" s="18"/>
      <c r="B160" s="19">
        <v>4</v>
      </c>
      <c r="C160" s="6" t="s">
        <v>29</v>
      </c>
      <c r="D160" s="5" t="s">
        <v>1</v>
      </c>
      <c r="E160" s="36">
        <v>16513.7</v>
      </c>
      <c r="F160" s="180"/>
      <c r="G160" s="161">
        <f t="shared" si="5"/>
        <v>0</v>
      </c>
    </row>
    <row r="161" spans="1:7" s="118" customFormat="1" ht="16.5" customHeight="1">
      <c r="A161" s="18"/>
      <c r="B161" s="19">
        <v>5</v>
      </c>
      <c r="C161" s="6" t="s">
        <v>30</v>
      </c>
      <c r="D161" s="5" t="s">
        <v>1</v>
      </c>
      <c r="E161" s="36">
        <v>18166.5</v>
      </c>
      <c r="F161" s="180"/>
      <c r="G161" s="161">
        <f t="shared" si="5"/>
        <v>0</v>
      </c>
    </row>
    <row r="162" spans="1:7" s="118" customFormat="1" ht="16.5" customHeight="1">
      <c r="A162" s="18"/>
      <c r="B162" s="34">
        <v>6</v>
      </c>
      <c r="C162" s="6" t="s">
        <v>99</v>
      </c>
      <c r="D162" s="5" t="s">
        <v>7</v>
      </c>
      <c r="E162" s="36">
        <v>1553.8</v>
      </c>
      <c r="F162" s="180"/>
      <c r="G162" s="161">
        <f t="shared" si="5"/>
        <v>0</v>
      </c>
    </row>
    <row r="163" spans="1:7" s="118" customFormat="1" ht="16.5" customHeight="1">
      <c r="A163" s="18"/>
      <c r="B163" s="34">
        <v>7</v>
      </c>
      <c r="C163" s="6" t="s">
        <v>96</v>
      </c>
      <c r="D163" s="1" t="s">
        <v>13</v>
      </c>
      <c r="E163" s="36">
        <v>58086</v>
      </c>
      <c r="F163" s="180"/>
      <c r="G163" s="161">
        <f t="shared" si="5"/>
        <v>0</v>
      </c>
    </row>
    <row r="164" spans="1:7" s="118" customFormat="1" ht="16.5" customHeight="1">
      <c r="A164" s="18"/>
      <c r="B164" s="34">
        <v>8</v>
      </c>
      <c r="C164" s="6" t="s">
        <v>98</v>
      </c>
      <c r="D164" s="49" t="s">
        <v>1</v>
      </c>
      <c r="E164" s="36">
        <v>22014.799999999999</v>
      </c>
      <c r="F164" s="180"/>
      <c r="G164" s="161">
        <f t="shared" si="5"/>
        <v>0</v>
      </c>
    </row>
    <row r="165" spans="1:7" s="118" customFormat="1" ht="16.5" customHeight="1">
      <c r="A165" s="18"/>
      <c r="B165" s="34">
        <v>9</v>
      </c>
      <c r="C165" s="6" t="s">
        <v>83</v>
      </c>
      <c r="D165" s="49" t="s">
        <v>1</v>
      </c>
      <c r="E165" s="36">
        <v>4953.5200000000004</v>
      </c>
      <c r="F165" s="180"/>
      <c r="G165" s="161">
        <f t="shared" si="5"/>
        <v>0</v>
      </c>
    </row>
    <row r="166" spans="1:7" s="118" customFormat="1" ht="16.5" customHeight="1">
      <c r="A166" s="18"/>
      <c r="B166" s="34">
        <v>10</v>
      </c>
      <c r="C166" s="6" t="s">
        <v>60</v>
      </c>
      <c r="D166" s="111" t="s">
        <v>1</v>
      </c>
      <c r="E166" s="36">
        <v>1640.6599999999999</v>
      </c>
      <c r="F166" s="180"/>
      <c r="G166" s="161">
        <f t="shared" si="5"/>
        <v>0</v>
      </c>
    </row>
    <row r="167" spans="1:7" s="118" customFormat="1" ht="16.5" customHeight="1">
      <c r="A167" s="63"/>
      <c r="B167" s="64"/>
      <c r="C167" s="81" t="s">
        <v>155</v>
      </c>
      <c r="D167" s="66"/>
      <c r="E167" s="67"/>
      <c r="F167" s="163"/>
      <c r="G167" s="164">
        <f>SUM(G157:G166)</f>
        <v>0</v>
      </c>
    </row>
    <row r="168" spans="1:7" s="118" customFormat="1" ht="16.5" customHeight="1">
      <c r="A168" s="124" t="s">
        <v>70</v>
      </c>
      <c r="B168" s="123"/>
      <c r="C168" s="122"/>
      <c r="D168" s="111"/>
      <c r="E168" s="36"/>
      <c r="F168" s="174"/>
      <c r="G168" s="175"/>
    </row>
    <row r="169" spans="1:7" s="118" customFormat="1" ht="16.5" customHeight="1">
      <c r="A169" s="90" t="s">
        <v>10</v>
      </c>
      <c r="B169" s="20"/>
      <c r="C169" s="39"/>
      <c r="D169" s="40"/>
      <c r="E169" s="43"/>
      <c r="F169" s="176"/>
      <c r="G169" s="177">
        <f>SUM(G155+G167+G168)</f>
        <v>0</v>
      </c>
    </row>
    <row r="170" spans="1:7" s="118" customFormat="1" ht="16.5" customHeight="1">
      <c r="A170" s="19"/>
      <c r="B170" s="19"/>
      <c r="C170" s="2"/>
      <c r="D170" s="1"/>
      <c r="E170" s="51"/>
      <c r="F170" s="178"/>
      <c r="G170" s="179"/>
    </row>
    <row r="171" spans="1:7" s="118" customFormat="1" ht="16.5" customHeight="1">
      <c r="A171" s="19"/>
      <c r="B171" s="19"/>
      <c r="C171" s="2"/>
      <c r="D171" s="1"/>
      <c r="E171" s="51"/>
      <c r="F171" s="178"/>
      <c r="G171" s="179"/>
    </row>
    <row r="172" spans="1:7" s="118" customFormat="1" ht="16.5" customHeight="1">
      <c r="A172" s="19"/>
      <c r="B172" s="19"/>
      <c r="C172" s="2"/>
      <c r="D172" s="1"/>
      <c r="E172" s="51"/>
      <c r="F172" s="178"/>
      <c r="G172" s="179"/>
    </row>
    <row r="173" spans="1:7" s="118" customFormat="1" ht="16.5" customHeight="1">
      <c r="A173" s="19"/>
      <c r="B173" s="19"/>
      <c r="C173" s="2"/>
      <c r="D173" s="1"/>
      <c r="E173" s="51"/>
      <c r="F173" s="178"/>
      <c r="G173" s="179"/>
    </row>
    <row r="174" spans="1:7" s="118" customFormat="1" ht="16.5" customHeight="1">
      <c r="A174" s="19"/>
      <c r="B174" s="19"/>
      <c r="C174" s="2"/>
      <c r="D174" s="1"/>
      <c r="E174" s="51"/>
      <c r="F174" s="178"/>
      <c r="G174" s="179"/>
    </row>
    <row r="175" spans="1:7" s="118" customFormat="1" ht="16.5" customHeight="1">
      <c r="A175" s="19"/>
      <c r="B175" s="19"/>
      <c r="C175" s="2"/>
      <c r="D175" s="1"/>
      <c r="E175" s="51"/>
      <c r="F175" s="178"/>
      <c r="G175" s="179"/>
    </row>
    <row r="176" spans="1:7" s="118" customFormat="1" ht="16.5" customHeight="1">
      <c r="A176" s="19"/>
      <c r="B176" s="19"/>
      <c r="C176" s="2"/>
      <c r="D176" s="1"/>
      <c r="E176" s="51"/>
      <c r="F176" s="178"/>
      <c r="G176" s="179"/>
    </row>
    <row r="177" spans="1:7" s="118" customFormat="1" ht="16.5" customHeight="1">
      <c r="A177" s="19"/>
      <c r="B177" s="19"/>
      <c r="C177" s="2"/>
      <c r="D177" s="1"/>
      <c r="E177" s="51"/>
      <c r="F177" s="178"/>
      <c r="G177" s="179"/>
    </row>
    <row r="178" spans="1:7" s="118" customFormat="1" ht="16.5" customHeight="1">
      <c r="A178" s="19"/>
      <c r="B178" s="19"/>
      <c r="C178" s="2"/>
      <c r="D178" s="1"/>
      <c r="E178" s="51"/>
      <c r="F178" s="178"/>
      <c r="G178" s="179"/>
    </row>
    <row r="179" spans="1:7" s="118" customFormat="1" ht="16.5" customHeight="1">
      <c r="A179" s="19"/>
      <c r="B179" s="19"/>
      <c r="C179" s="2"/>
      <c r="D179" s="1"/>
      <c r="E179" s="51"/>
      <c r="F179" s="178"/>
      <c r="G179" s="179"/>
    </row>
    <row r="180" spans="1:7" s="118" customFormat="1" ht="16.5" customHeight="1">
      <c r="A180" s="19"/>
      <c r="B180" s="19"/>
      <c r="C180" s="2"/>
      <c r="D180" s="1"/>
      <c r="E180" s="51"/>
      <c r="F180" s="178"/>
      <c r="G180" s="179"/>
    </row>
    <row r="181" spans="1:7" s="118" customFormat="1" ht="16.5" customHeight="1">
      <c r="A181" s="19"/>
      <c r="B181" s="19"/>
      <c r="C181" s="2"/>
      <c r="D181" s="1"/>
      <c r="E181" s="51"/>
      <c r="F181" s="178"/>
      <c r="G181" s="179"/>
    </row>
    <row r="182" spans="1:7" s="118" customFormat="1" ht="16.5" customHeight="1">
      <c r="A182" s="19"/>
      <c r="B182" s="19"/>
      <c r="C182" s="2"/>
      <c r="D182" s="1"/>
      <c r="E182" s="51"/>
      <c r="F182" s="178"/>
      <c r="G182" s="179"/>
    </row>
    <row r="183" spans="1:7" s="118" customFormat="1" ht="16.5" customHeight="1">
      <c r="A183" s="19"/>
      <c r="B183" s="19"/>
      <c r="C183" s="2"/>
      <c r="D183" s="1"/>
      <c r="E183" s="51"/>
      <c r="F183" s="178"/>
      <c r="G183" s="179"/>
    </row>
    <row r="184" spans="1:7" s="118" customFormat="1" ht="16.5" customHeight="1">
      <c r="A184" s="19"/>
      <c r="B184" s="19"/>
      <c r="C184" s="2"/>
      <c r="D184" s="1"/>
      <c r="E184" s="51"/>
      <c r="F184" s="178"/>
      <c r="G184" s="179"/>
    </row>
    <row r="185" spans="1:7" s="118" customFormat="1" ht="16.5" customHeight="1">
      <c r="A185" s="19"/>
      <c r="B185" s="19"/>
      <c r="C185" s="2"/>
      <c r="D185" s="1"/>
      <c r="E185" s="51"/>
      <c r="F185" s="178"/>
      <c r="G185" s="179"/>
    </row>
    <row r="186" spans="1:7" s="118" customFormat="1" ht="16.5" customHeight="1">
      <c r="A186" s="19"/>
      <c r="B186" s="19"/>
      <c r="C186" s="2"/>
      <c r="D186" s="1"/>
      <c r="E186" s="51"/>
      <c r="F186" s="178"/>
      <c r="G186" s="179"/>
    </row>
    <row r="187" spans="1:7" s="118" customFormat="1" ht="16.5" customHeight="1">
      <c r="A187" s="19"/>
      <c r="B187" s="19"/>
      <c r="C187" s="2"/>
      <c r="D187" s="1"/>
      <c r="E187" s="51"/>
      <c r="F187" s="178"/>
      <c r="G187" s="179"/>
    </row>
    <row r="188" spans="1:7" s="118" customFormat="1" ht="24" customHeight="1">
      <c r="A188" s="140" t="s">
        <v>46</v>
      </c>
      <c r="B188" s="140"/>
      <c r="C188" s="21" t="s">
        <v>132</v>
      </c>
      <c r="D188" s="22"/>
      <c r="E188" s="22"/>
      <c r="F188" s="156"/>
      <c r="G188" s="157" t="s">
        <v>110</v>
      </c>
    </row>
    <row r="189" spans="1:7" s="118" customFormat="1" ht="16.5" customHeight="1">
      <c r="A189" s="138" t="s">
        <v>146</v>
      </c>
      <c r="B189" s="139"/>
      <c r="C189" s="29" t="s">
        <v>147</v>
      </c>
      <c r="D189" s="29" t="s">
        <v>148</v>
      </c>
      <c r="E189" s="35" t="s">
        <v>145</v>
      </c>
      <c r="F189" s="158" t="s">
        <v>21</v>
      </c>
      <c r="G189" s="41" t="s">
        <v>144</v>
      </c>
    </row>
    <row r="190" spans="1:7" s="118" customFormat="1" ht="16.5" customHeight="1">
      <c r="A190" s="62" t="s">
        <v>188</v>
      </c>
      <c r="B190" s="32"/>
      <c r="C190" s="42" t="s">
        <v>19</v>
      </c>
      <c r="D190" s="42"/>
      <c r="E190" s="42"/>
      <c r="F190" s="159"/>
      <c r="G190" s="159"/>
    </row>
    <row r="191" spans="1:7" s="118" customFormat="1" ht="16.5" customHeight="1">
      <c r="A191" s="18"/>
      <c r="B191" s="19">
        <v>1</v>
      </c>
      <c r="C191" s="6" t="s">
        <v>42</v>
      </c>
      <c r="D191" s="5" t="s">
        <v>1</v>
      </c>
      <c r="E191" s="36">
        <v>653646</v>
      </c>
      <c r="F191" s="167"/>
      <c r="G191" s="161">
        <f>TRUNC(E191*F191,0)</f>
        <v>0</v>
      </c>
    </row>
    <row r="192" spans="1:7" s="118" customFormat="1" ht="16.5" customHeight="1">
      <c r="A192" s="18"/>
      <c r="B192" s="19">
        <v>2</v>
      </c>
      <c r="C192" s="6" t="s">
        <v>111</v>
      </c>
      <c r="D192" s="5" t="s">
        <v>2</v>
      </c>
      <c r="E192" s="36">
        <v>839789</v>
      </c>
      <c r="F192" s="167"/>
      <c r="G192" s="161">
        <f t="shared" ref="G192:G194" si="6">TRUNC(E192*F192,0)</f>
        <v>0</v>
      </c>
    </row>
    <row r="193" spans="1:7" s="118" customFormat="1" ht="16.5" customHeight="1">
      <c r="A193" s="18"/>
      <c r="B193" s="19">
        <v>3</v>
      </c>
      <c r="C193" s="6" t="s">
        <v>91</v>
      </c>
      <c r="D193" s="5" t="s">
        <v>2</v>
      </c>
      <c r="E193" s="36">
        <v>84555</v>
      </c>
      <c r="F193" s="160"/>
      <c r="G193" s="161">
        <f t="shared" si="6"/>
        <v>0</v>
      </c>
    </row>
    <row r="194" spans="1:7" s="118" customFormat="1" ht="16.5" customHeight="1">
      <c r="A194" s="18"/>
      <c r="B194" s="19">
        <v>4</v>
      </c>
      <c r="C194" s="6" t="s">
        <v>163</v>
      </c>
      <c r="D194" s="5" t="s">
        <v>2</v>
      </c>
      <c r="E194" s="36">
        <v>925533</v>
      </c>
      <c r="F194" s="160"/>
      <c r="G194" s="161">
        <f t="shared" si="6"/>
        <v>0</v>
      </c>
    </row>
    <row r="195" spans="1:7" s="118" customFormat="1" ht="16.5" customHeight="1">
      <c r="A195" s="18"/>
      <c r="B195" s="34">
        <v>5</v>
      </c>
      <c r="C195" s="6" t="s">
        <v>164</v>
      </c>
      <c r="D195" s="5" t="s">
        <v>2</v>
      </c>
      <c r="E195" s="36">
        <v>375</v>
      </c>
      <c r="F195" s="160"/>
      <c r="G195" s="161">
        <f>TRUNC(E195*F195,0)</f>
        <v>0</v>
      </c>
    </row>
    <row r="196" spans="1:7" s="118" customFormat="1" ht="16.5" customHeight="1">
      <c r="A196" s="18"/>
      <c r="B196" s="19">
        <v>6</v>
      </c>
      <c r="C196" s="6" t="s">
        <v>112</v>
      </c>
      <c r="D196" s="5" t="s">
        <v>1</v>
      </c>
      <c r="E196" s="36">
        <v>135144</v>
      </c>
      <c r="F196" s="182"/>
      <c r="G196" s="161">
        <f t="shared" ref="G196:G198" si="7">TRUNC(E196*F196,0)</f>
        <v>0</v>
      </c>
    </row>
    <row r="197" spans="1:7" s="118" customFormat="1" ht="16.5" customHeight="1">
      <c r="A197" s="18"/>
      <c r="B197" s="19">
        <v>7</v>
      </c>
      <c r="C197" s="6" t="s">
        <v>43</v>
      </c>
      <c r="D197" s="5" t="s">
        <v>1</v>
      </c>
      <c r="E197" s="36">
        <v>266485</v>
      </c>
      <c r="F197" s="182"/>
      <c r="G197" s="161">
        <f t="shared" si="7"/>
        <v>0</v>
      </c>
    </row>
    <row r="198" spans="1:7" s="118" customFormat="1" ht="16.5" customHeight="1">
      <c r="A198" s="18"/>
      <c r="B198" s="19">
        <v>8</v>
      </c>
      <c r="C198" s="6" t="s">
        <v>18</v>
      </c>
      <c r="D198" s="5" t="s">
        <v>1</v>
      </c>
      <c r="E198" s="36">
        <v>163046</v>
      </c>
      <c r="F198" s="182"/>
      <c r="G198" s="161">
        <f t="shared" si="7"/>
        <v>0</v>
      </c>
    </row>
    <row r="199" spans="1:7" s="118" customFormat="1" ht="16.5" customHeight="1">
      <c r="A199" s="18"/>
      <c r="B199" s="19">
        <v>9</v>
      </c>
      <c r="C199" s="6" t="s">
        <v>116</v>
      </c>
      <c r="D199" s="5" t="s">
        <v>2</v>
      </c>
      <c r="E199" s="36">
        <v>47574</v>
      </c>
      <c r="F199" s="160"/>
      <c r="G199" s="161">
        <f>TRUNC(E199*F199,0)</f>
        <v>0</v>
      </c>
    </row>
    <row r="200" spans="1:7" s="118" customFormat="1" ht="16.5" customHeight="1">
      <c r="A200" s="18"/>
      <c r="B200" s="19">
        <v>10</v>
      </c>
      <c r="C200" s="44" t="s">
        <v>117</v>
      </c>
      <c r="D200" s="5" t="s">
        <v>2</v>
      </c>
      <c r="E200" s="36">
        <v>55345</v>
      </c>
      <c r="F200" s="160"/>
      <c r="G200" s="161">
        <f>TRUNC(E200*F200,0)</f>
        <v>0</v>
      </c>
    </row>
    <row r="201" spans="1:7" s="118" customFormat="1" ht="16.5" customHeight="1">
      <c r="A201" s="18"/>
      <c r="B201" s="19">
        <v>11</v>
      </c>
      <c r="C201" s="6" t="s">
        <v>9</v>
      </c>
      <c r="D201" s="111" t="s">
        <v>0</v>
      </c>
      <c r="E201" s="36">
        <v>44320</v>
      </c>
      <c r="F201" s="160"/>
      <c r="G201" s="161">
        <f>TRUNC(E201*F201,0)</f>
        <v>0</v>
      </c>
    </row>
    <row r="202" spans="1:7" s="118" customFormat="1" ht="16.5" customHeight="1">
      <c r="A202" s="18"/>
      <c r="B202" s="19">
        <v>12</v>
      </c>
      <c r="C202" s="53" t="s">
        <v>135</v>
      </c>
      <c r="D202" s="54" t="s">
        <v>5</v>
      </c>
      <c r="E202" s="55">
        <v>33726</v>
      </c>
      <c r="F202" s="162"/>
      <c r="G202" s="56">
        <f t="shared" ref="G202" si="8">TRUNC(E202*F202,0)</f>
        <v>0</v>
      </c>
    </row>
    <row r="203" spans="1:7" s="118" customFormat="1" ht="16.5" customHeight="1">
      <c r="A203" s="63"/>
      <c r="B203" s="64"/>
      <c r="C203" s="81" t="s">
        <v>156</v>
      </c>
      <c r="D203" s="66"/>
      <c r="E203" s="67"/>
      <c r="F203" s="163"/>
      <c r="G203" s="164">
        <f>SUM(G191:G202)</f>
        <v>0</v>
      </c>
    </row>
    <row r="204" spans="1:7" s="118" customFormat="1" ht="16.5" customHeight="1">
      <c r="A204" s="70" t="s">
        <v>189</v>
      </c>
      <c r="B204" s="68"/>
      <c r="C204" s="69" t="s">
        <v>154</v>
      </c>
      <c r="D204" s="69"/>
      <c r="E204" s="69"/>
      <c r="F204" s="165"/>
      <c r="G204" s="166"/>
    </row>
    <row r="205" spans="1:7" s="118" customFormat="1" ht="16.5" customHeight="1">
      <c r="A205" s="18"/>
      <c r="B205" s="78">
        <v>1</v>
      </c>
      <c r="C205" s="6" t="s">
        <v>62</v>
      </c>
      <c r="D205" s="5" t="s">
        <v>232</v>
      </c>
      <c r="E205" s="36">
        <v>35232</v>
      </c>
      <c r="F205" s="160"/>
      <c r="G205" s="161">
        <f>TRUNC(E205*F205,0)</f>
        <v>0</v>
      </c>
    </row>
    <row r="206" spans="1:7" s="118" customFormat="1" ht="16.5" customHeight="1">
      <c r="A206" s="18"/>
      <c r="B206" s="78">
        <v>2</v>
      </c>
      <c r="C206" s="14" t="s">
        <v>113</v>
      </c>
      <c r="D206" s="5" t="s">
        <v>6</v>
      </c>
      <c r="E206" s="36">
        <v>48877</v>
      </c>
      <c r="F206" s="160"/>
      <c r="G206" s="161">
        <f t="shared" ref="G206:G229" si="9">TRUNC(E206*F206,0)</f>
        <v>0</v>
      </c>
    </row>
    <row r="207" spans="1:7" s="118" customFormat="1" ht="16.5" customHeight="1">
      <c r="A207" s="18"/>
      <c r="B207" s="78">
        <v>3</v>
      </c>
      <c r="C207" s="6" t="s">
        <v>114</v>
      </c>
      <c r="D207" s="5" t="s">
        <v>232</v>
      </c>
      <c r="E207" s="36">
        <v>428</v>
      </c>
      <c r="F207" s="160"/>
      <c r="G207" s="161">
        <f t="shared" si="9"/>
        <v>0</v>
      </c>
    </row>
    <row r="208" spans="1:7" s="118" customFormat="1" ht="16.5" customHeight="1">
      <c r="A208" s="18"/>
      <c r="B208" s="78">
        <v>4</v>
      </c>
      <c r="C208" s="6" t="s">
        <v>115</v>
      </c>
      <c r="D208" s="5" t="s">
        <v>1</v>
      </c>
      <c r="E208" s="36">
        <v>293604</v>
      </c>
      <c r="F208" s="160"/>
      <c r="G208" s="161">
        <f t="shared" si="9"/>
        <v>0</v>
      </c>
    </row>
    <row r="209" spans="1:7" s="118" customFormat="1" ht="16.5" customHeight="1">
      <c r="A209" s="63"/>
      <c r="B209" s="64"/>
      <c r="C209" s="81" t="s">
        <v>157</v>
      </c>
      <c r="D209" s="66"/>
      <c r="E209" s="67"/>
      <c r="F209" s="163"/>
      <c r="G209" s="164">
        <f>SUM(G205:G208)</f>
        <v>0</v>
      </c>
    </row>
    <row r="210" spans="1:7" s="118" customFormat="1" ht="16.5" customHeight="1">
      <c r="A210" s="70" t="s">
        <v>190</v>
      </c>
      <c r="B210" s="68"/>
      <c r="C210" s="69" t="s">
        <v>141</v>
      </c>
      <c r="D210" s="69"/>
      <c r="E210" s="69"/>
      <c r="F210" s="165"/>
      <c r="G210" s="166"/>
    </row>
    <row r="211" spans="1:7" s="118" customFormat="1" ht="16.5" customHeight="1">
      <c r="A211" s="15"/>
      <c r="B211" s="101">
        <v>1</v>
      </c>
      <c r="C211" s="125" t="s">
        <v>142</v>
      </c>
      <c r="D211" s="126" t="s">
        <v>32</v>
      </c>
      <c r="E211" s="113">
        <v>1303</v>
      </c>
      <c r="F211" s="183"/>
      <c r="G211" s="184">
        <f t="shared" ref="G211" si="10">TRUNC(E211*F211,0)</f>
        <v>0</v>
      </c>
    </row>
    <row r="212" spans="1:7" s="118" customFormat="1" ht="16.5" customHeight="1">
      <c r="A212" s="18"/>
      <c r="B212" s="78">
        <v>2</v>
      </c>
      <c r="C212" s="6" t="s">
        <v>118</v>
      </c>
      <c r="D212" s="5" t="s">
        <v>2</v>
      </c>
      <c r="E212" s="36">
        <v>806</v>
      </c>
      <c r="F212" s="160"/>
      <c r="G212" s="161">
        <f t="shared" si="9"/>
        <v>0</v>
      </c>
    </row>
    <row r="213" spans="1:7" s="118" customFormat="1" ht="16.5" customHeight="1">
      <c r="A213" s="18"/>
      <c r="B213" s="78">
        <v>3</v>
      </c>
      <c r="C213" s="6" t="s">
        <v>45</v>
      </c>
      <c r="D213" s="5" t="s">
        <v>2</v>
      </c>
      <c r="E213" s="36">
        <v>10156.469999999999</v>
      </c>
      <c r="F213" s="160"/>
      <c r="G213" s="161">
        <f t="shared" si="9"/>
        <v>0</v>
      </c>
    </row>
    <row r="214" spans="1:7" s="118" customFormat="1" ht="16.5" customHeight="1">
      <c r="A214" s="18"/>
      <c r="B214" s="78">
        <v>4</v>
      </c>
      <c r="C214" s="6" t="s">
        <v>17</v>
      </c>
      <c r="D214" s="111" t="s">
        <v>1</v>
      </c>
      <c r="E214" s="36">
        <v>29641.67</v>
      </c>
      <c r="F214" s="160"/>
      <c r="G214" s="161">
        <f t="shared" si="9"/>
        <v>0</v>
      </c>
    </row>
    <row r="215" spans="1:7" s="118" customFormat="1" ht="16.5" customHeight="1">
      <c r="A215" s="18"/>
      <c r="B215" s="78">
        <v>5</v>
      </c>
      <c r="C215" s="6" t="s">
        <v>29</v>
      </c>
      <c r="D215" s="111" t="s">
        <v>1</v>
      </c>
      <c r="E215" s="36">
        <v>10585.84</v>
      </c>
      <c r="F215" s="160"/>
      <c r="G215" s="161">
        <f t="shared" si="9"/>
        <v>0</v>
      </c>
    </row>
    <row r="216" spans="1:7" s="118" customFormat="1" ht="16.5" customHeight="1">
      <c r="A216" s="18"/>
      <c r="B216" s="78">
        <v>6</v>
      </c>
      <c r="C216" s="6" t="s">
        <v>30</v>
      </c>
      <c r="D216" s="111" t="s">
        <v>1</v>
      </c>
      <c r="E216" s="36">
        <v>17368.98</v>
      </c>
      <c r="F216" s="160"/>
      <c r="G216" s="161">
        <f t="shared" si="9"/>
        <v>0</v>
      </c>
    </row>
    <row r="217" spans="1:7" s="118" customFormat="1" ht="16.5" customHeight="1">
      <c r="A217" s="18"/>
      <c r="B217" s="78">
        <v>7</v>
      </c>
      <c r="C217" s="6" t="s">
        <v>119</v>
      </c>
      <c r="D217" s="5" t="s">
        <v>15</v>
      </c>
      <c r="E217" s="36">
        <v>835.35</v>
      </c>
      <c r="F217" s="167"/>
      <c r="G217" s="161">
        <f t="shared" si="9"/>
        <v>0</v>
      </c>
    </row>
    <row r="218" spans="1:7" s="118" customFormat="1" ht="16.5" customHeight="1">
      <c r="A218" s="18"/>
      <c r="B218" s="78">
        <v>8</v>
      </c>
      <c r="C218" s="6" t="s">
        <v>120</v>
      </c>
      <c r="D218" s="111" t="s">
        <v>1</v>
      </c>
      <c r="E218" s="36">
        <v>3064</v>
      </c>
      <c r="F218" s="167"/>
      <c r="G218" s="161">
        <f t="shared" si="9"/>
        <v>0</v>
      </c>
    </row>
    <row r="219" spans="1:7" s="118" customFormat="1" ht="16.5" customHeight="1">
      <c r="A219" s="18"/>
      <c r="B219" s="78">
        <v>9</v>
      </c>
      <c r="C219" s="6" t="s">
        <v>121</v>
      </c>
      <c r="D219" s="5" t="s">
        <v>6</v>
      </c>
      <c r="E219" s="36">
        <v>460</v>
      </c>
      <c r="F219" s="160"/>
      <c r="G219" s="161">
        <f t="shared" si="9"/>
        <v>0</v>
      </c>
    </row>
    <row r="220" spans="1:7" s="118" customFormat="1" ht="16.5" customHeight="1">
      <c r="A220" s="18"/>
      <c r="B220" s="78">
        <v>10</v>
      </c>
      <c r="C220" s="6" t="s">
        <v>122</v>
      </c>
      <c r="D220" s="5" t="s">
        <v>123</v>
      </c>
      <c r="E220" s="36">
        <v>4</v>
      </c>
      <c r="F220" s="160"/>
      <c r="G220" s="161">
        <f t="shared" si="9"/>
        <v>0</v>
      </c>
    </row>
    <row r="221" spans="1:7" s="118" customFormat="1" ht="16.5" customHeight="1">
      <c r="A221" s="18"/>
      <c r="B221" s="78">
        <v>11</v>
      </c>
      <c r="C221" s="6" t="s">
        <v>124</v>
      </c>
      <c r="D221" s="5" t="s">
        <v>6</v>
      </c>
      <c r="E221" s="36">
        <v>42.8</v>
      </c>
      <c r="F221" s="160"/>
      <c r="G221" s="161">
        <f t="shared" si="9"/>
        <v>0</v>
      </c>
    </row>
    <row r="222" spans="1:7" s="118" customFormat="1" ht="16.5" customHeight="1">
      <c r="A222" s="18"/>
      <c r="B222" s="78">
        <v>12</v>
      </c>
      <c r="C222" s="6" t="s">
        <v>125</v>
      </c>
      <c r="D222" s="5" t="s">
        <v>126</v>
      </c>
      <c r="E222" s="36">
        <v>13</v>
      </c>
      <c r="F222" s="160"/>
      <c r="G222" s="161">
        <f t="shared" si="9"/>
        <v>0</v>
      </c>
    </row>
    <row r="223" spans="1:7" s="118" customFormat="1" ht="16.5" customHeight="1">
      <c r="A223" s="18"/>
      <c r="B223" s="78">
        <v>13</v>
      </c>
      <c r="C223" s="6" t="s">
        <v>127</v>
      </c>
      <c r="D223" s="5" t="s">
        <v>126</v>
      </c>
      <c r="E223" s="36">
        <v>13</v>
      </c>
      <c r="F223" s="160"/>
      <c r="G223" s="161">
        <f t="shared" si="9"/>
        <v>0</v>
      </c>
    </row>
    <row r="224" spans="1:7" s="118" customFormat="1" ht="16.5" customHeight="1">
      <c r="A224" s="18"/>
      <c r="B224" s="78">
        <v>14</v>
      </c>
      <c r="C224" s="44" t="s">
        <v>128</v>
      </c>
      <c r="D224" s="5" t="s">
        <v>126</v>
      </c>
      <c r="E224" s="36">
        <v>1</v>
      </c>
      <c r="F224" s="160"/>
      <c r="G224" s="161">
        <f t="shared" si="9"/>
        <v>0</v>
      </c>
    </row>
    <row r="225" spans="1:7" s="118" customFormat="1" ht="16.5" customHeight="1">
      <c r="A225" s="18"/>
      <c r="B225" s="78">
        <v>15</v>
      </c>
      <c r="C225" s="6" t="s">
        <v>129</v>
      </c>
      <c r="D225" s="5" t="s">
        <v>126</v>
      </c>
      <c r="E225" s="36">
        <v>1</v>
      </c>
      <c r="F225" s="167"/>
      <c r="G225" s="161">
        <f t="shared" si="9"/>
        <v>0</v>
      </c>
    </row>
    <row r="226" spans="1:7" s="118" customFormat="1" ht="16.5" customHeight="1">
      <c r="A226" s="18"/>
      <c r="B226" s="78">
        <v>16</v>
      </c>
      <c r="C226" s="6" t="s">
        <v>129</v>
      </c>
      <c r="D226" s="5" t="s">
        <v>126</v>
      </c>
      <c r="E226" s="36">
        <v>1</v>
      </c>
      <c r="F226" s="167"/>
      <c r="G226" s="161">
        <f t="shared" si="9"/>
        <v>0</v>
      </c>
    </row>
    <row r="227" spans="1:7" s="118" customFormat="1" ht="16.5" customHeight="1">
      <c r="A227" s="18"/>
      <c r="B227" s="78">
        <v>17</v>
      </c>
      <c r="C227" s="6" t="s">
        <v>130</v>
      </c>
      <c r="D227" s="5" t="s">
        <v>126</v>
      </c>
      <c r="E227" s="36">
        <v>4</v>
      </c>
      <c r="F227" s="167"/>
      <c r="G227" s="161">
        <f t="shared" si="9"/>
        <v>0</v>
      </c>
    </row>
    <row r="228" spans="1:7" s="118" customFormat="1" ht="16.5" customHeight="1">
      <c r="A228" s="18"/>
      <c r="B228" s="78">
        <v>18</v>
      </c>
      <c r="C228" s="6" t="s">
        <v>131</v>
      </c>
      <c r="D228" s="5" t="s">
        <v>126</v>
      </c>
      <c r="E228" s="36">
        <v>1</v>
      </c>
      <c r="F228" s="167"/>
      <c r="G228" s="161">
        <f t="shared" si="9"/>
        <v>0</v>
      </c>
    </row>
    <row r="229" spans="1:7" s="118" customFormat="1" ht="16.5" customHeight="1">
      <c r="A229" s="18"/>
      <c r="B229" s="78">
        <v>19</v>
      </c>
      <c r="C229" s="38" t="s">
        <v>95</v>
      </c>
      <c r="D229" s="114" t="s">
        <v>123</v>
      </c>
      <c r="E229" s="71">
        <v>46535</v>
      </c>
      <c r="F229" s="185"/>
      <c r="G229" s="161">
        <f t="shared" si="9"/>
        <v>0</v>
      </c>
    </row>
    <row r="230" spans="1:7" s="118" customFormat="1" ht="16.5" customHeight="1">
      <c r="A230" s="63"/>
      <c r="B230" s="64"/>
      <c r="C230" s="81" t="s">
        <v>220</v>
      </c>
      <c r="D230" s="66"/>
      <c r="E230" s="67"/>
      <c r="F230" s="163"/>
      <c r="G230" s="164">
        <f>SUM(G211:G229)</f>
        <v>0</v>
      </c>
    </row>
    <row r="231" spans="1:7" s="118" customFormat="1" ht="16.5" customHeight="1">
      <c r="A231" s="70" t="s">
        <v>202</v>
      </c>
      <c r="B231" s="68"/>
      <c r="C231" s="69" t="s">
        <v>203</v>
      </c>
      <c r="D231" s="5"/>
      <c r="E231" s="36"/>
      <c r="F231" s="186"/>
      <c r="G231" s="161"/>
    </row>
    <row r="232" spans="1:7" s="118" customFormat="1" ht="16.5" customHeight="1">
      <c r="A232" s="18"/>
      <c r="B232" s="78">
        <v>1</v>
      </c>
      <c r="C232" s="6" t="s">
        <v>204</v>
      </c>
      <c r="D232" s="5" t="s">
        <v>2</v>
      </c>
      <c r="E232" s="36">
        <v>179.98</v>
      </c>
      <c r="F232" s="160"/>
      <c r="G232" s="161">
        <f t="shared" ref="G232:G234" si="11">TRUNC(E232*F232,0)</f>
        <v>0</v>
      </c>
    </row>
    <row r="233" spans="1:7" s="118" customFormat="1" ht="16.5" customHeight="1">
      <c r="A233" s="18"/>
      <c r="B233" s="78">
        <v>2</v>
      </c>
      <c r="C233" s="6" t="s">
        <v>45</v>
      </c>
      <c r="D233" s="5" t="s">
        <v>2</v>
      </c>
      <c r="E233" s="36">
        <v>1316.81</v>
      </c>
      <c r="F233" s="160"/>
      <c r="G233" s="161">
        <f t="shared" si="11"/>
        <v>0</v>
      </c>
    </row>
    <row r="234" spans="1:7" s="118" customFormat="1" ht="16.5" customHeight="1">
      <c r="A234" s="18"/>
      <c r="B234" s="78">
        <v>3</v>
      </c>
      <c r="C234" s="6" t="s">
        <v>17</v>
      </c>
      <c r="D234" s="111" t="s">
        <v>1</v>
      </c>
      <c r="E234" s="36">
        <v>3614.97</v>
      </c>
      <c r="F234" s="160"/>
      <c r="G234" s="161">
        <f t="shared" si="11"/>
        <v>0</v>
      </c>
    </row>
    <row r="235" spans="1:7" s="118" customFormat="1" ht="24" customHeight="1">
      <c r="A235" s="140" t="s">
        <v>46</v>
      </c>
      <c r="B235" s="140"/>
      <c r="C235" s="21" t="s">
        <v>132</v>
      </c>
      <c r="D235" s="22"/>
      <c r="E235" s="22"/>
      <c r="F235" s="156"/>
      <c r="G235" s="157" t="s">
        <v>110</v>
      </c>
    </row>
    <row r="236" spans="1:7" s="118" customFormat="1" ht="16.5" customHeight="1">
      <c r="A236" s="138" t="s">
        <v>146</v>
      </c>
      <c r="B236" s="139"/>
      <c r="C236" s="29" t="s">
        <v>147</v>
      </c>
      <c r="D236" s="29" t="s">
        <v>148</v>
      </c>
      <c r="E236" s="35" t="s">
        <v>145</v>
      </c>
      <c r="F236" s="158" t="s">
        <v>21</v>
      </c>
      <c r="G236" s="41" t="s">
        <v>144</v>
      </c>
    </row>
    <row r="237" spans="1:7" s="118" customFormat="1" ht="16.5" customHeight="1">
      <c r="A237" s="18"/>
      <c r="B237" s="78">
        <v>4</v>
      </c>
      <c r="C237" s="6" t="s">
        <v>29</v>
      </c>
      <c r="D237" s="111" t="s">
        <v>1</v>
      </c>
      <c r="E237" s="36">
        <v>1234.27</v>
      </c>
      <c r="F237" s="160"/>
      <c r="G237" s="161">
        <f t="shared" ref="G237:G242" si="12">TRUNC(E237*F237,0)</f>
        <v>0</v>
      </c>
    </row>
    <row r="238" spans="1:7" s="118" customFormat="1" ht="16.5" customHeight="1">
      <c r="A238" s="18"/>
      <c r="B238" s="78">
        <v>5</v>
      </c>
      <c r="C238" s="6" t="s">
        <v>30</v>
      </c>
      <c r="D238" s="111" t="s">
        <v>1</v>
      </c>
      <c r="E238" s="36">
        <v>1786.19</v>
      </c>
      <c r="F238" s="167"/>
      <c r="G238" s="161">
        <f t="shared" si="12"/>
        <v>0</v>
      </c>
    </row>
    <row r="239" spans="1:7" s="118" customFormat="1" ht="16.5" customHeight="1">
      <c r="A239" s="18"/>
      <c r="B239" s="78">
        <v>6</v>
      </c>
      <c r="C239" s="6" t="s">
        <v>119</v>
      </c>
      <c r="D239" s="5" t="s">
        <v>15</v>
      </c>
      <c r="E239" s="36">
        <v>120.23</v>
      </c>
      <c r="F239" s="167"/>
      <c r="G239" s="161">
        <f t="shared" si="12"/>
        <v>0</v>
      </c>
    </row>
    <row r="240" spans="1:7" s="118" customFormat="1" ht="16.5" customHeight="1">
      <c r="A240" s="18"/>
      <c r="B240" s="78">
        <v>7</v>
      </c>
      <c r="C240" s="6" t="s">
        <v>205</v>
      </c>
      <c r="D240" s="5" t="s">
        <v>126</v>
      </c>
      <c r="E240" s="36">
        <v>6</v>
      </c>
      <c r="F240" s="167"/>
      <c r="G240" s="161">
        <f t="shared" si="12"/>
        <v>0</v>
      </c>
    </row>
    <row r="241" spans="1:7" s="118" customFormat="1" ht="16.5" customHeight="1">
      <c r="A241" s="18"/>
      <c r="B241" s="78">
        <v>8</v>
      </c>
      <c r="C241" s="6" t="s">
        <v>206</v>
      </c>
      <c r="D241" s="5" t="s">
        <v>126</v>
      </c>
      <c r="E241" s="36">
        <v>3</v>
      </c>
      <c r="F241" s="167"/>
      <c r="G241" s="161">
        <f t="shared" si="12"/>
        <v>0</v>
      </c>
    </row>
    <row r="242" spans="1:7" s="118" customFormat="1" ht="16.5" customHeight="1">
      <c r="A242" s="18"/>
      <c r="B242" s="78">
        <v>9</v>
      </c>
      <c r="C242" s="38" t="s">
        <v>95</v>
      </c>
      <c r="D242" s="114" t="s">
        <v>123</v>
      </c>
      <c r="E242" s="71">
        <v>9000</v>
      </c>
      <c r="F242" s="169"/>
      <c r="G242" s="161">
        <f t="shared" si="12"/>
        <v>0</v>
      </c>
    </row>
    <row r="243" spans="1:7" s="118" customFormat="1" ht="16.5" customHeight="1">
      <c r="A243" s="18"/>
      <c r="B243" s="19"/>
      <c r="C243" s="81" t="s">
        <v>221</v>
      </c>
      <c r="D243" s="66"/>
      <c r="E243" s="67"/>
      <c r="F243" s="187"/>
      <c r="G243" s="164">
        <f>SUM(G232:G242)</f>
        <v>0</v>
      </c>
    </row>
    <row r="244" spans="1:7" s="118" customFormat="1" ht="16.5" customHeight="1">
      <c r="A244" s="124" t="s">
        <v>70</v>
      </c>
      <c r="B244" s="127"/>
      <c r="C244" s="6"/>
      <c r="D244" s="5"/>
      <c r="E244" s="36"/>
      <c r="F244" s="188"/>
      <c r="G244" s="161"/>
    </row>
    <row r="245" spans="1:7" s="118" customFormat="1" ht="16.5" customHeight="1">
      <c r="A245" s="90" t="s">
        <v>10</v>
      </c>
      <c r="B245" s="20"/>
      <c r="C245" s="39"/>
      <c r="D245" s="40"/>
      <c r="E245" s="43"/>
      <c r="F245" s="189"/>
      <c r="G245" s="177">
        <f>SUM(G203+G209+G230+G243+G244)</f>
        <v>0</v>
      </c>
    </row>
    <row r="246" spans="1:7" s="118" customFormat="1" ht="16.5" customHeight="1">
      <c r="A246" s="16"/>
      <c r="B246" s="16"/>
      <c r="C246" s="16"/>
      <c r="D246" s="16"/>
      <c r="E246" s="16"/>
      <c r="F246" s="190"/>
      <c r="G246" s="190"/>
    </row>
    <row r="247" spans="1:7" s="118" customFormat="1" ht="16.5" customHeight="1">
      <c r="A247" s="16"/>
      <c r="B247" s="16"/>
      <c r="C247" s="16"/>
      <c r="D247" s="16"/>
      <c r="E247" s="16"/>
      <c r="F247" s="190"/>
      <c r="G247" s="190"/>
    </row>
    <row r="248" spans="1:7" s="118" customFormat="1" ht="16.5" customHeight="1">
      <c r="A248" s="16"/>
      <c r="B248" s="16"/>
      <c r="C248" s="16"/>
      <c r="D248" s="16"/>
      <c r="E248" s="16"/>
      <c r="F248" s="190"/>
      <c r="G248" s="190"/>
    </row>
    <row r="249" spans="1:7" s="118" customFormat="1" ht="16.5" customHeight="1">
      <c r="A249" s="16"/>
      <c r="B249" s="16"/>
      <c r="C249" s="16"/>
      <c r="D249" s="16"/>
      <c r="E249" s="16"/>
      <c r="F249" s="190"/>
      <c r="G249" s="190"/>
    </row>
    <row r="250" spans="1:7" s="118" customFormat="1" ht="16.5" customHeight="1">
      <c r="A250" s="16"/>
      <c r="B250" s="16"/>
      <c r="C250" s="16"/>
      <c r="D250" s="16"/>
      <c r="E250" s="16"/>
      <c r="F250" s="190"/>
      <c r="G250" s="190"/>
    </row>
    <row r="251" spans="1:7" s="118" customFormat="1" ht="16.5" customHeight="1">
      <c r="A251" s="16"/>
      <c r="B251" s="16"/>
      <c r="C251" s="16"/>
      <c r="D251" s="16"/>
      <c r="E251" s="16"/>
      <c r="F251" s="190"/>
      <c r="G251" s="190"/>
    </row>
    <row r="252" spans="1:7" s="118" customFormat="1" ht="16.5" customHeight="1">
      <c r="A252" s="16"/>
      <c r="B252" s="16"/>
      <c r="C252" s="16"/>
      <c r="D252" s="16"/>
      <c r="E252" s="16"/>
      <c r="F252" s="190"/>
      <c r="G252" s="190"/>
    </row>
    <row r="253" spans="1:7" s="118" customFormat="1" ht="16.5" customHeight="1">
      <c r="A253" s="16"/>
      <c r="B253" s="16"/>
      <c r="C253" s="16"/>
      <c r="D253" s="16"/>
      <c r="E253" s="16"/>
      <c r="F253" s="190"/>
      <c r="G253" s="190"/>
    </row>
    <row r="254" spans="1:7" s="118" customFormat="1" ht="16.5" customHeight="1">
      <c r="A254" s="16"/>
      <c r="B254" s="16"/>
      <c r="C254" s="16"/>
      <c r="D254" s="16"/>
      <c r="E254" s="16"/>
      <c r="F254" s="190"/>
      <c r="G254" s="190"/>
    </row>
    <row r="255" spans="1:7" s="118" customFormat="1" ht="16.5" customHeight="1">
      <c r="A255" s="16"/>
      <c r="B255" s="16"/>
      <c r="C255" s="16"/>
      <c r="D255" s="16"/>
      <c r="E255" s="16"/>
      <c r="F255" s="190"/>
      <c r="G255" s="190"/>
    </row>
    <row r="256" spans="1:7" s="118" customFormat="1" ht="16.5" customHeight="1">
      <c r="A256" s="16"/>
      <c r="B256" s="16"/>
      <c r="C256" s="16"/>
      <c r="D256" s="16"/>
      <c r="E256" s="16"/>
      <c r="F256" s="190"/>
      <c r="G256" s="190"/>
    </row>
    <row r="257" spans="1:7" s="118" customFormat="1" ht="16.5" customHeight="1">
      <c r="A257" s="16"/>
      <c r="B257" s="16"/>
      <c r="C257" s="16"/>
      <c r="D257" s="16"/>
      <c r="E257" s="16"/>
      <c r="F257" s="190"/>
      <c r="G257" s="190"/>
    </row>
    <row r="258" spans="1:7" s="118" customFormat="1" ht="16.5" customHeight="1">
      <c r="A258" s="16"/>
      <c r="B258" s="16"/>
      <c r="C258" s="16"/>
      <c r="D258" s="16"/>
      <c r="E258" s="16"/>
      <c r="F258" s="190"/>
      <c r="G258" s="190"/>
    </row>
    <row r="259" spans="1:7" s="118" customFormat="1" ht="16.5" customHeight="1">
      <c r="A259" s="16"/>
      <c r="B259" s="16"/>
      <c r="C259" s="16"/>
      <c r="D259" s="16"/>
      <c r="E259" s="16"/>
      <c r="F259" s="190"/>
      <c r="G259" s="190"/>
    </row>
    <row r="260" spans="1:7" s="118" customFormat="1" ht="16.5" customHeight="1">
      <c r="A260" s="16"/>
      <c r="B260" s="16"/>
      <c r="C260" s="16"/>
      <c r="D260" s="16"/>
      <c r="E260" s="16"/>
      <c r="F260" s="190"/>
      <c r="G260" s="190"/>
    </row>
    <row r="261" spans="1:7" s="118" customFormat="1" ht="16.5" customHeight="1">
      <c r="A261" s="16"/>
      <c r="B261" s="16"/>
      <c r="C261" s="16"/>
      <c r="D261" s="16"/>
      <c r="E261" s="16"/>
      <c r="F261" s="190"/>
      <c r="G261" s="190"/>
    </row>
    <row r="262" spans="1:7" s="118" customFormat="1" ht="16.5" customHeight="1">
      <c r="A262" s="16"/>
      <c r="B262" s="16"/>
      <c r="C262" s="16"/>
      <c r="D262" s="16"/>
      <c r="E262" s="16"/>
      <c r="F262" s="190"/>
      <c r="G262" s="190"/>
    </row>
    <row r="263" spans="1:7" s="118" customFormat="1" ht="16.5" customHeight="1">
      <c r="A263" s="16"/>
      <c r="B263" s="16"/>
      <c r="C263" s="16"/>
      <c r="D263" s="16"/>
      <c r="E263" s="16"/>
      <c r="F263" s="190"/>
      <c r="G263" s="190"/>
    </row>
    <row r="264" spans="1:7" s="118" customFormat="1" ht="16.5" customHeight="1">
      <c r="A264" s="16"/>
      <c r="B264" s="16"/>
      <c r="C264" s="16"/>
      <c r="D264" s="16"/>
      <c r="E264" s="16"/>
      <c r="F264" s="190"/>
      <c r="G264" s="190"/>
    </row>
    <row r="265" spans="1:7" s="118" customFormat="1" ht="16.5" customHeight="1">
      <c r="A265" s="16"/>
      <c r="B265" s="16"/>
      <c r="C265" s="16"/>
      <c r="D265" s="16"/>
      <c r="E265" s="16"/>
      <c r="F265" s="190"/>
      <c r="G265" s="190"/>
    </row>
    <row r="266" spans="1:7" s="118" customFormat="1" ht="16.5" customHeight="1">
      <c r="A266" s="16"/>
      <c r="B266" s="16"/>
      <c r="C266" s="16"/>
      <c r="D266" s="16"/>
      <c r="E266" s="16"/>
      <c r="F266" s="190"/>
      <c r="G266" s="190"/>
    </row>
    <row r="267" spans="1:7" s="118" customFormat="1" ht="16.5" customHeight="1">
      <c r="A267" s="16"/>
      <c r="B267" s="16"/>
      <c r="C267" s="16"/>
      <c r="D267" s="16"/>
      <c r="E267" s="16"/>
      <c r="F267" s="190"/>
      <c r="G267" s="190"/>
    </row>
    <row r="268" spans="1:7" s="118" customFormat="1" ht="16.5" customHeight="1">
      <c r="A268" s="16"/>
      <c r="B268" s="16"/>
      <c r="C268" s="16"/>
      <c r="D268" s="16"/>
      <c r="E268" s="16"/>
      <c r="F268" s="190"/>
      <c r="G268" s="190"/>
    </row>
    <row r="269" spans="1:7" s="118" customFormat="1" ht="16.5" customHeight="1">
      <c r="A269" s="16"/>
      <c r="B269" s="16"/>
      <c r="C269" s="16"/>
      <c r="D269" s="16"/>
      <c r="E269" s="16"/>
      <c r="F269" s="190"/>
      <c r="G269" s="190"/>
    </row>
    <row r="270" spans="1:7" s="118" customFormat="1" ht="16.5" customHeight="1">
      <c r="A270" s="16"/>
      <c r="B270" s="16"/>
      <c r="C270" s="16"/>
      <c r="D270" s="16"/>
      <c r="E270" s="16"/>
      <c r="F270" s="190"/>
      <c r="G270" s="190"/>
    </row>
    <row r="271" spans="1:7" s="118" customFormat="1" ht="16.5" customHeight="1">
      <c r="A271" s="16"/>
      <c r="B271" s="16"/>
      <c r="C271" s="16"/>
      <c r="D271" s="16"/>
      <c r="E271" s="16"/>
      <c r="F271" s="190"/>
      <c r="G271" s="190"/>
    </row>
    <row r="272" spans="1:7" s="118" customFormat="1" ht="16.5" customHeight="1">
      <c r="A272" s="16"/>
      <c r="B272" s="16"/>
      <c r="C272" s="16"/>
      <c r="D272" s="16"/>
      <c r="E272" s="16"/>
      <c r="F272" s="190"/>
      <c r="G272" s="190"/>
    </row>
    <row r="273" spans="1:7" s="118" customFormat="1" ht="16.5" customHeight="1">
      <c r="A273" s="16"/>
      <c r="B273" s="16"/>
      <c r="C273" s="16"/>
      <c r="D273" s="16"/>
      <c r="E273" s="16"/>
      <c r="F273" s="190"/>
      <c r="G273" s="190"/>
    </row>
    <row r="274" spans="1:7" s="118" customFormat="1" ht="16.5" customHeight="1">
      <c r="A274" s="16"/>
      <c r="B274" s="16"/>
      <c r="C274" s="16"/>
      <c r="D274" s="16"/>
      <c r="E274" s="16"/>
      <c r="F274" s="190"/>
      <c r="G274" s="190"/>
    </row>
    <row r="275" spans="1:7" s="118" customFormat="1" ht="16.5" customHeight="1">
      <c r="A275" s="16"/>
      <c r="B275" s="16"/>
      <c r="C275" s="16"/>
      <c r="D275" s="16"/>
      <c r="E275" s="16"/>
      <c r="F275" s="190"/>
      <c r="G275" s="190"/>
    </row>
    <row r="276" spans="1:7" s="118" customFormat="1" ht="16.5" customHeight="1">
      <c r="A276" s="16"/>
      <c r="B276" s="16"/>
      <c r="C276" s="16"/>
      <c r="D276" s="16"/>
      <c r="E276" s="16"/>
      <c r="F276" s="190"/>
      <c r="G276" s="190"/>
    </row>
    <row r="277" spans="1:7" s="118" customFormat="1" ht="16.5" customHeight="1">
      <c r="A277" s="16"/>
      <c r="B277" s="16"/>
      <c r="C277" s="16"/>
      <c r="D277" s="16"/>
      <c r="E277" s="16"/>
      <c r="F277" s="190"/>
      <c r="G277" s="190"/>
    </row>
    <row r="278" spans="1:7" s="118" customFormat="1" ht="16.5" customHeight="1">
      <c r="A278" s="16"/>
      <c r="B278" s="16"/>
      <c r="C278" s="16"/>
      <c r="D278" s="16"/>
      <c r="E278" s="16"/>
      <c r="F278" s="190"/>
      <c r="G278" s="190"/>
    </row>
    <row r="279" spans="1:7" s="118" customFormat="1" ht="16.5" customHeight="1">
      <c r="A279" s="16"/>
      <c r="B279" s="16"/>
      <c r="C279" s="16"/>
      <c r="D279" s="16"/>
      <c r="E279" s="16"/>
      <c r="F279" s="190"/>
      <c r="G279" s="190"/>
    </row>
    <row r="280" spans="1:7" s="118" customFormat="1" ht="16.5" customHeight="1">
      <c r="A280" s="16"/>
      <c r="B280" s="16"/>
      <c r="C280" s="16"/>
      <c r="D280" s="16"/>
      <c r="E280" s="16"/>
      <c r="F280" s="190"/>
      <c r="G280" s="190"/>
    </row>
    <row r="281" spans="1:7" s="118" customFormat="1" ht="16.5" customHeight="1">
      <c r="A281" s="16"/>
      <c r="B281" s="16"/>
      <c r="C281" s="16"/>
      <c r="D281" s="16"/>
      <c r="E281" s="16"/>
      <c r="F281" s="190"/>
      <c r="G281" s="190"/>
    </row>
    <row r="282" spans="1:7" s="118" customFormat="1" ht="24" customHeight="1">
      <c r="A282" s="140" t="s">
        <v>180</v>
      </c>
      <c r="B282" s="140"/>
      <c r="C282" s="33" t="s">
        <v>184</v>
      </c>
      <c r="D282" s="33"/>
      <c r="E282" s="22"/>
      <c r="F282" s="156"/>
      <c r="G282" s="157" t="s">
        <v>82</v>
      </c>
    </row>
    <row r="283" spans="1:7" s="118" customFormat="1" ht="16.5" customHeight="1">
      <c r="A283" s="138" t="s">
        <v>146</v>
      </c>
      <c r="B283" s="139"/>
      <c r="C283" s="29" t="s">
        <v>147</v>
      </c>
      <c r="D283" s="29" t="s">
        <v>148</v>
      </c>
      <c r="E283" s="35" t="s">
        <v>145</v>
      </c>
      <c r="F283" s="158" t="s">
        <v>21</v>
      </c>
      <c r="G283" s="41" t="s">
        <v>144</v>
      </c>
    </row>
    <row r="284" spans="1:7" s="118" customFormat="1" ht="16.5" customHeight="1">
      <c r="A284" s="62" t="s">
        <v>50</v>
      </c>
      <c r="B284" s="32"/>
      <c r="C284" s="42" t="s">
        <v>47</v>
      </c>
      <c r="D284" s="42"/>
      <c r="E284" s="42"/>
      <c r="F284" s="159"/>
      <c r="G284" s="159"/>
    </row>
    <row r="285" spans="1:7" s="118" customFormat="1" ht="16.5" customHeight="1">
      <c r="A285" s="18"/>
      <c r="B285" s="19">
        <v>1</v>
      </c>
      <c r="C285" s="6" t="s">
        <v>94</v>
      </c>
      <c r="D285" s="5" t="s">
        <v>2</v>
      </c>
      <c r="E285" s="36">
        <v>497.03</v>
      </c>
      <c r="F285" s="180"/>
      <c r="G285" s="161">
        <f t="shared" ref="G285:G295" si="13">TRUNC(E285*F285,0)</f>
        <v>0</v>
      </c>
    </row>
    <row r="286" spans="1:7" s="118" customFormat="1" ht="16.5" customHeight="1">
      <c r="A286" s="18"/>
      <c r="B286" s="19">
        <v>2</v>
      </c>
      <c r="C286" s="6" t="s">
        <v>45</v>
      </c>
      <c r="D286" s="5" t="s">
        <v>2</v>
      </c>
      <c r="E286" s="36">
        <v>13426.63</v>
      </c>
      <c r="F286" s="180"/>
      <c r="G286" s="161">
        <f t="shared" si="13"/>
        <v>0</v>
      </c>
    </row>
    <row r="287" spans="1:7" s="118" customFormat="1" ht="16.5" customHeight="1">
      <c r="A287" s="18"/>
      <c r="B287" s="19">
        <v>3</v>
      </c>
      <c r="C287" s="6" t="s">
        <v>17</v>
      </c>
      <c r="D287" s="5" t="s">
        <v>1</v>
      </c>
      <c r="E287" s="36">
        <v>30401.4</v>
      </c>
      <c r="F287" s="180"/>
      <c r="G287" s="161">
        <f t="shared" si="13"/>
        <v>0</v>
      </c>
    </row>
    <row r="288" spans="1:7" s="118" customFormat="1" ht="16.5" customHeight="1">
      <c r="A288" s="18"/>
      <c r="B288" s="19">
        <v>4</v>
      </c>
      <c r="C288" s="6" t="s">
        <v>29</v>
      </c>
      <c r="D288" s="5" t="s">
        <v>1</v>
      </c>
      <c r="E288" s="36">
        <v>23567.68</v>
      </c>
      <c r="F288" s="180"/>
      <c r="G288" s="161">
        <f t="shared" si="13"/>
        <v>0</v>
      </c>
    </row>
    <row r="289" spans="1:7" s="118" customFormat="1" ht="16.5" customHeight="1">
      <c r="A289" s="18"/>
      <c r="B289" s="19">
        <v>5</v>
      </c>
      <c r="C289" s="6" t="s">
        <v>30</v>
      </c>
      <c r="D289" s="5" t="s">
        <v>1</v>
      </c>
      <c r="E289" s="36">
        <v>25152.5</v>
      </c>
      <c r="F289" s="180"/>
      <c r="G289" s="161">
        <f t="shared" si="13"/>
        <v>0</v>
      </c>
    </row>
    <row r="290" spans="1:7" s="118" customFormat="1" ht="16.5" customHeight="1">
      <c r="A290" s="18"/>
      <c r="B290" s="19">
        <v>6</v>
      </c>
      <c r="C290" s="6" t="s">
        <v>99</v>
      </c>
      <c r="D290" s="5" t="s">
        <v>7</v>
      </c>
      <c r="E290" s="36">
        <v>835</v>
      </c>
      <c r="F290" s="180"/>
      <c r="G290" s="161">
        <f t="shared" si="13"/>
        <v>0</v>
      </c>
    </row>
    <row r="291" spans="1:7" s="118" customFormat="1" ht="16.5" customHeight="1">
      <c r="A291" s="18"/>
      <c r="B291" s="19">
        <v>7</v>
      </c>
      <c r="C291" s="6" t="s">
        <v>96</v>
      </c>
      <c r="D291" s="1" t="s">
        <v>13</v>
      </c>
      <c r="E291" s="36">
        <v>37460</v>
      </c>
      <c r="F291" s="180"/>
      <c r="G291" s="161">
        <f t="shared" si="13"/>
        <v>0</v>
      </c>
    </row>
    <row r="292" spans="1:7" s="118" customFormat="1" ht="16.5" customHeight="1">
      <c r="A292" s="18"/>
      <c r="B292" s="19">
        <v>8</v>
      </c>
      <c r="C292" s="6" t="s">
        <v>98</v>
      </c>
      <c r="D292" s="49" t="s">
        <v>1</v>
      </c>
      <c r="E292" s="36">
        <v>11747.7</v>
      </c>
      <c r="F292" s="180"/>
      <c r="G292" s="161">
        <f t="shared" si="13"/>
        <v>0</v>
      </c>
    </row>
    <row r="293" spans="1:7" s="118" customFormat="1" ht="16.5" customHeight="1">
      <c r="A293" s="18"/>
      <c r="B293" s="19">
        <v>9</v>
      </c>
      <c r="C293" s="6" t="s">
        <v>83</v>
      </c>
      <c r="D293" s="49" t="s">
        <v>1</v>
      </c>
      <c r="E293" s="36">
        <v>784</v>
      </c>
      <c r="F293" s="180"/>
      <c r="G293" s="161">
        <f t="shared" si="13"/>
        <v>0</v>
      </c>
    </row>
    <row r="294" spans="1:7" s="118" customFormat="1" ht="16.5" customHeight="1">
      <c r="A294" s="18"/>
      <c r="B294" s="19">
        <v>10</v>
      </c>
      <c r="C294" s="6" t="s">
        <v>84</v>
      </c>
      <c r="D294" s="1" t="s">
        <v>5</v>
      </c>
      <c r="E294" s="36">
        <v>589.6</v>
      </c>
      <c r="F294" s="180"/>
      <c r="G294" s="161">
        <f t="shared" si="13"/>
        <v>0</v>
      </c>
    </row>
    <row r="295" spans="1:7" s="118" customFormat="1" ht="16.5" customHeight="1">
      <c r="A295" s="18"/>
      <c r="B295" s="19">
        <v>11</v>
      </c>
      <c r="C295" s="6" t="s">
        <v>97</v>
      </c>
      <c r="D295" s="49" t="s">
        <v>4</v>
      </c>
      <c r="E295" s="36">
        <v>11747.7</v>
      </c>
      <c r="F295" s="180"/>
      <c r="G295" s="161">
        <f t="shared" si="13"/>
        <v>0</v>
      </c>
    </row>
    <row r="296" spans="1:7" s="118" customFormat="1" ht="16.5" customHeight="1">
      <c r="A296" s="63"/>
      <c r="B296" s="64"/>
      <c r="C296" s="81" t="s">
        <v>158</v>
      </c>
      <c r="D296" s="66"/>
      <c r="E296" s="67"/>
      <c r="F296" s="163"/>
      <c r="G296" s="164">
        <f>SUM(G285:G295)</f>
        <v>0</v>
      </c>
    </row>
    <row r="297" spans="1:7" s="118" customFormat="1" ht="16.5" customHeight="1">
      <c r="A297" s="76" t="s">
        <v>191</v>
      </c>
      <c r="B297" s="16"/>
      <c r="C297" s="37" t="s">
        <v>48</v>
      </c>
      <c r="D297" s="37"/>
      <c r="E297" s="37"/>
      <c r="F297" s="181"/>
      <c r="G297" s="161"/>
    </row>
    <row r="298" spans="1:7" s="118" customFormat="1" ht="16.5" customHeight="1">
      <c r="A298" s="18"/>
      <c r="B298" s="19">
        <v>1</v>
      </c>
      <c r="C298" s="6" t="s">
        <v>100</v>
      </c>
      <c r="D298" s="5" t="s">
        <v>2</v>
      </c>
      <c r="E298" s="36">
        <v>387.74</v>
      </c>
      <c r="F298" s="180"/>
      <c r="G298" s="161">
        <f t="shared" ref="G298:G304" si="14">TRUNC(E298*F298,0)</f>
        <v>0</v>
      </c>
    </row>
    <row r="299" spans="1:7" s="118" customFormat="1" ht="16.5" customHeight="1">
      <c r="A299" s="18"/>
      <c r="B299" s="19">
        <v>2</v>
      </c>
      <c r="C299" s="6" t="s">
        <v>45</v>
      </c>
      <c r="D299" s="5" t="s">
        <v>2</v>
      </c>
      <c r="E299" s="36">
        <v>4469.4399999999996</v>
      </c>
      <c r="F299" s="180"/>
      <c r="G299" s="161">
        <f t="shared" si="14"/>
        <v>0</v>
      </c>
    </row>
    <row r="300" spans="1:7" s="118" customFormat="1" ht="16.5" customHeight="1">
      <c r="A300" s="18"/>
      <c r="B300" s="19">
        <v>3</v>
      </c>
      <c r="C300" s="6" t="s">
        <v>17</v>
      </c>
      <c r="D300" s="5" t="s">
        <v>1</v>
      </c>
      <c r="E300" s="36">
        <v>15573.71</v>
      </c>
      <c r="F300" s="180"/>
      <c r="G300" s="161">
        <f t="shared" si="14"/>
        <v>0</v>
      </c>
    </row>
    <row r="301" spans="1:7" s="118" customFormat="1" ht="16.5" customHeight="1">
      <c r="A301" s="18"/>
      <c r="B301" s="19">
        <v>4</v>
      </c>
      <c r="C301" s="6" t="s">
        <v>29</v>
      </c>
      <c r="D301" s="5" t="s">
        <v>1</v>
      </c>
      <c r="E301" s="36">
        <v>6648</v>
      </c>
      <c r="F301" s="180"/>
      <c r="G301" s="161">
        <f t="shared" si="14"/>
        <v>0</v>
      </c>
    </row>
    <row r="302" spans="1:7" s="118" customFormat="1" ht="16.5" customHeight="1">
      <c r="A302" s="18"/>
      <c r="B302" s="19">
        <v>5</v>
      </c>
      <c r="C302" s="6" t="s">
        <v>30</v>
      </c>
      <c r="D302" s="5" t="s">
        <v>1</v>
      </c>
      <c r="E302" s="36">
        <v>6059</v>
      </c>
      <c r="F302" s="180"/>
      <c r="G302" s="161">
        <f t="shared" si="14"/>
        <v>0</v>
      </c>
    </row>
    <row r="303" spans="1:7" s="118" customFormat="1" ht="16.5" customHeight="1">
      <c r="A303" s="18"/>
      <c r="B303" s="34">
        <v>6</v>
      </c>
      <c r="C303" s="6" t="s">
        <v>99</v>
      </c>
      <c r="D303" s="5" t="s">
        <v>7</v>
      </c>
      <c r="E303" s="36">
        <v>598</v>
      </c>
      <c r="F303" s="180"/>
      <c r="G303" s="161">
        <f t="shared" si="14"/>
        <v>0</v>
      </c>
    </row>
    <row r="304" spans="1:7" s="118" customFormat="1" ht="16.5" customHeight="1">
      <c r="A304" s="18"/>
      <c r="B304" s="34">
        <v>7</v>
      </c>
      <c r="C304" s="6" t="s">
        <v>96</v>
      </c>
      <c r="D304" s="1" t="s">
        <v>13</v>
      </c>
      <c r="E304" s="36">
        <v>32893</v>
      </c>
      <c r="F304" s="180"/>
      <c r="G304" s="161">
        <f t="shared" si="14"/>
        <v>0</v>
      </c>
    </row>
    <row r="305" spans="1:7" s="118" customFormat="1" ht="16.5" customHeight="1">
      <c r="A305" s="18"/>
      <c r="B305" s="34">
        <v>8</v>
      </c>
      <c r="C305" s="6" t="s">
        <v>98</v>
      </c>
      <c r="D305" s="49" t="s">
        <v>1</v>
      </c>
      <c r="E305" s="36">
        <v>7732.2000000000007</v>
      </c>
      <c r="F305" s="180"/>
      <c r="G305" s="161">
        <f>TRUNC(E305*F305,0)</f>
        <v>0</v>
      </c>
    </row>
    <row r="306" spans="1:7" s="118" customFormat="1" ht="16.5" customHeight="1">
      <c r="A306" s="18"/>
      <c r="B306" s="34">
        <v>9</v>
      </c>
      <c r="C306" s="6" t="s">
        <v>83</v>
      </c>
      <c r="D306" s="49" t="s">
        <v>1</v>
      </c>
      <c r="E306" s="36">
        <v>1617</v>
      </c>
      <c r="F306" s="180"/>
      <c r="G306" s="161">
        <f t="shared" ref="G306:G307" si="15">TRUNC(E306*F306,0)</f>
        <v>0</v>
      </c>
    </row>
    <row r="307" spans="1:7" s="118" customFormat="1" ht="16.5" customHeight="1">
      <c r="A307" s="18"/>
      <c r="B307" s="34">
        <v>10</v>
      </c>
      <c r="C307" s="6" t="s">
        <v>60</v>
      </c>
      <c r="D307" s="49" t="s">
        <v>1</v>
      </c>
      <c r="E307" s="36">
        <v>748.16</v>
      </c>
      <c r="F307" s="180"/>
      <c r="G307" s="161">
        <f t="shared" si="15"/>
        <v>0</v>
      </c>
    </row>
    <row r="308" spans="1:7" s="118" customFormat="1" ht="16.5" customHeight="1">
      <c r="A308" s="63"/>
      <c r="B308" s="64"/>
      <c r="C308" s="81" t="s">
        <v>222</v>
      </c>
      <c r="D308" s="66"/>
      <c r="E308" s="67"/>
      <c r="F308" s="163"/>
      <c r="G308" s="164">
        <f>SUM(G298:G307)</f>
        <v>0</v>
      </c>
    </row>
    <row r="309" spans="1:7" s="118" customFormat="1" ht="16.5" customHeight="1">
      <c r="A309" s="124" t="s">
        <v>70</v>
      </c>
      <c r="B309" s="123"/>
      <c r="C309" s="122"/>
      <c r="D309" s="111"/>
      <c r="E309" s="36"/>
      <c r="F309" s="174"/>
      <c r="G309" s="175"/>
    </row>
    <row r="310" spans="1:7" s="118" customFormat="1" ht="16.5" customHeight="1">
      <c r="A310" s="90" t="s">
        <v>10</v>
      </c>
      <c r="B310" s="20"/>
      <c r="C310" s="39"/>
      <c r="D310" s="40"/>
      <c r="E310" s="43"/>
      <c r="F310" s="176"/>
      <c r="G310" s="177">
        <f>SUM(G296+G308+G309)</f>
        <v>0</v>
      </c>
    </row>
    <row r="311" spans="1:7" s="118" customFormat="1" ht="16.5" customHeight="1">
      <c r="A311" s="128"/>
      <c r="B311" s="19"/>
      <c r="C311" s="19"/>
      <c r="D311" s="16"/>
      <c r="E311" s="50"/>
      <c r="F311" s="191"/>
      <c r="G311" s="192"/>
    </row>
    <row r="312" spans="1:7" s="118" customFormat="1" ht="16.5" customHeight="1">
      <c r="A312" s="128"/>
      <c r="B312" s="19"/>
      <c r="C312" s="19"/>
      <c r="D312" s="16"/>
      <c r="E312" s="50"/>
      <c r="F312" s="191"/>
      <c r="G312" s="192"/>
    </row>
    <row r="313" spans="1:7" s="118" customFormat="1" ht="16.5" customHeight="1">
      <c r="A313" s="128"/>
      <c r="B313" s="19"/>
      <c r="C313" s="19"/>
      <c r="D313" s="16"/>
      <c r="E313" s="50"/>
      <c r="F313" s="191"/>
      <c r="G313" s="192"/>
    </row>
    <row r="314" spans="1:7" s="118" customFormat="1" ht="16.5" customHeight="1">
      <c r="A314" s="128"/>
      <c r="B314" s="19"/>
      <c r="C314" s="19"/>
      <c r="D314" s="16"/>
      <c r="E314" s="50"/>
      <c r="F314" s="191"/>
      <c r="G314" s="192"/>
    </row>
    <row r="315" spans="1:7" s="118" customFormat="1" ht="16.5" customHeight="1">
      <c r="A315" s="128"/>
      <c r="B315" s="19"/>
      <c r="C315" s="19"/>
      <c r="D315" s="16"/>
      <c r="E315" s="50"/>
      <c r="F315" s="191"/>
      <c r="G315" s="192"/>
    </row>
    <row r="316" spans="1:7" s="118" customFormat="1" ht="16.5" customHeight="1">
      <c r="A316" s="128"/>
      <c r="B316" s="19"/>
      <c r="C316" s="19"/>
      <c r="D316" s="16"/>
      <c r="E316" s="50"/>
      <c r="F316" s="191"/>
      <c r="G316" s="192"/>
    </row>
    <row r="317" spans="1:7" s="118" customFormat="1" ht="16.5" customHeight="1">
      <c r="A317" s="128"/>
      <c r="B317" s="19"/>
      <c r="C317" s="19"/>
      <c r="D317" s="16"/>
      <c r="E317" s="50"/>
      <c r="F317" s="191"/>
      <c r="G317" s="192"/>
    </row>
    <row r="318" spans="1:7" s="118" customFormat="1" ht="16.5" customHeight="1">
      <c r="A318" s="128"/>
      <c r="B318" s="19"/>
      <c r="C318" s="19"/>
      <c r="D318" s="16"/>
      <c r="E318" s="50"/>
      <c r="F318" s="191"/>
      <c r="G318" s="192"/>
    </row>
    <row r="319" spans="1:7" s="118" customFormat="1" ht="16.5" customHeight="1">
      <c r="A319" s="128"/>
      <c r="B319" s="19"/>
      <c r="C319" s="19"/>
      <c r="D319" s="16"/>
      <c r="E319" s="50"/>
      <c r="F319" s="191"/>
      <c r="G319" s="192"/>
    </row>
    <row r="320" spans="1:7" s="118" customFormat="1" ht="16.5" customHeight="1">
      <c r="A320" s="128"/>
      <c r="B320" s="19"/>
      <c r="C320" s="19"/>
      <c r="D320" s="16"/>
      <c r="E320" s="50"/>
      <c r="F320" s="191"/>
      <c r="G320" s="192"/>
    </row>
    <row r="321" spans="1:7" s="118" customFormat="1" ht="16.5" customHeight="1">
      <c r="A321" s="128"/>
      <c r="B321" s="19"/>
      <c r="C321" s="19"/>
      <c r="D321" s="16"/>
      <c r="E321" s="50"/>
      <c r="F321" s="191"/>
      <c r="G321" s="192"/>
    </row>
    <row r="322" spans="1:7" s="118" customFormat="1" ht="16.5" customHeight="1">
      <c r="A322" s="128"/>
      <c r="B322" s="19"/>
      <c r="C322" s="19"/>
      <c r="D322" s="16"/>
      <c r="E322" s="50"/>
      <c r="F322" s="191"/>
      <c r="G322" s="192"/>
    </row>
    <row r="323" spans="1:7" s="118" customFormat="1" ht="16.5" customHeight="1">
      <c r="A323" s="128"/>
      <c r="B323" s="19"/>
      <c r="C323" s="19"/>
      <c r="D323" s="16"/>
      <c r="E323" s="50"/>
      <c r="F323" s="191"/>
      <c r="G323" s="192"/>
    </row>
    <row r="324" spans="1:7" s="118" customFormat="1" ht="16.5" customHeight="1">
      <c r="A324" s="128"/>
      <c r="B324" s="19"/>
      <c r="C324" s="19"/>
      <c r="D324" s="16"/>
      <c r="E324" s="50"/>
      <c r="F324" s="191"/>
      <c r="G324" s="192"/>
    </row>
    <row r="325" spans="1:7" s="118" customFormat="1" ht="16.5" customHeight="1">
      <c r="A325" s="128"/>
      <c r="B325" s="19"/>
      <c r="C325" s="19"/>
      <c r="D325" s="16"/>
      <c r="E325" s="50"/>
      <c r="F325" s="191"/>
      <c r="G325" s="192"/>
    </row>
    <row r="326" spans="1:7" s="118" customFormat="1" ht="16.5" customHeight="1">
      <c r="A326" s="128"/>
      <c r="B326" s="19"/>
      <c r="C326" s="19"/>
      <c r="D326" s="16"/>
      <c r="E326" s="50"/>
      <c r="F326" s="191"/>
      <c r="G326" s="192"/>
    </row>
    <row r="327" spans="1:7" s="118" customFormat="1" ht="16.5" customHeight="1">
      <c r="A327" s="128"/>
      <c r="B327" s="19"/>
      <c r="C327" s="19"/>
      <c r="D327" s="16"/>
      <c r="E327" s="50"/>
      <c r="F327" s="191"/>
      <c r="G327" s="192"/>
    </row>
    <row r="328" spans="1:7" s="118" customFormat="1" ht="16.5" customHeight="1">
      <c r="A328" s="19"/>
      <c r="B328" s="19"/>
      <c r="C328" s="19"/>
      <c r="D328" s="16"/>
      <c r="E328" s="50"/>
      <c r="F328" s="190"/>
      <c r="G328" s="179"/>
    </row>
    <row r="329" spans="1:7" s="118" customFormat="1" ht="24" customHeight="1">
      <c r="A329" s="140" t="s">
        <v>181</v>
      </c>
      <c r="B329" s="140"/>
      <c r="C329" s="33" t="s">
        <v>133</v>
      </c>
      <c r="D329" s="33"/>
      <c r="E329" s="22"/>
      <c r="F329" s="156"/>
      <c r="G329" s="157" t="s">
        <v>82</v>
      </c>
    </row>
    <row r="330" spans="1:7" s="118" customFormat="1" ht="16.5" customHeight="1">
      <c r="A330" s="138" t="s">
        <v>146</v>
      </c>
      <c r="B330" s="139"/>
      <c r="C330" s="29" t="s">
        <v>147</v>
      </c>
      <c r="D330" s="29" t="s">
        <v>148</v>
      </c>
      <c r="E330" s="35" t="s">
        <v>145</v>
      </c>
      <c r="F330" s="158" t="s">
        <v>21</v>
      </c>
      <c r="G330" s="41" t="s">
        <v>144</v>
      </c>
    </row>
    <row r="331" spans="1:7" s="118" customFormat="1" ht="16.5" customHeight="1">
      <c r="A331" s="62" t="s">
        <v>192</v>
      </c>
      <c r="B331" s="92"/>
      <c r="C331" s="93" t="s">
        <v>27</v>
      </c>
      <c r="D331" s="96"/>
      <c r="E331" s="97"/>
      <c r="F331" s="193"/>
      <c r="G331" s="194"/>
    </row>
    <row r="332" spans="1:7" s="118" customFormat="1" ht="16.5" customHeight="1">
      <c r="A332" s="18"/>
      <c r="B332" s="34">
        <v>1</v>
      </c>
      <c r="C332" s="6" t="s">
        <v>8</v>
      </c>
      <c r="D332" s="5" t="s">
        <v>31</v>
      </c>
      <c r="E332" s="36">
        <v>25315.820000000007</v>
      </c>
      <c r="F332" s="195"/>
      <c r="G332" s="161">
        <f>TRUNC(E332*F332,0)</f>
        <v>0</v>
      </c>
    </row>
    <row r="333" spans="1:7" s="118" customFormat="1" ht="16.5" customHeight="1">
      <c r="A333" s="18"/>
      <c r="B333" s="34">
        <v>2</v>
      </c>
      <c r="C333" s="6" t="s">
        <v>11</v>
      </c>
      <c r="D333" s="5" t="s">
        <v>31</v>
      </c>
      <c r="E333" s="36">
        <v>27904.940000000002</v>
      </c>
      <c r="F333" s="195"/>
      <c r="G333" s="161">
        <f t="shared" ref="G333:G352" si="16">TRUNC(E333*F333,0)</f>
        <v>0</v>
      </c>
    </row>
    <row r="334" spans="1:7" s="118" customFormat="1" ht="16.5" customHeight="1">
      <c r="A334" s="63"/>
      <c r="B334" s="94"/>
      <c r="C334" s="65" t="s">
        <v>223</v>
      </c>
      <c r="D334" s="66"/>
      <c r="E334" s="67"/>
      <c r="F334" s="196"/>
      <c r="G334" s="164">
        <f>SUM(G332:G333)</f>
        <v>0</v>
      </c>
    </row>
    <row r="335" spans="1:7" s="118" customFormat="1" ht="16.5" customHeight="1">
      <c r="A335" s="77" t="s">
        <v>193</v>
      </c>
      <c r="B335" s="34"/>
      <c r="C335" s="79" t="s">
        <v>149</v>
      </c>
      <c r="D335" s="5"/>
      <c r="E335" s="36"/>
      <c r="F335" s="197"/>
      <c r="G335" s="161"/>
    </row>
    <row r="336" spans="1:7" s="118" customFormat="1" ht="16.5" customHeight="1">
      <c r="A336" s="18"/>
      <c r="B336" s="34">
        <v>1</v>
      </c>
      <c r="C336" s="95" t="s">
        <v>168</v>
      </c>
      <c r="D336" s="5" t="s">
        <v>6</v>
      </c>
      <c r="E336" s="98">
        <v>2.4</v>
      </c>
      <c r="F336" s="198"/>
      <c r="G336" s="161">
        <f t="shared" si="16"/>
        <v>0</v>
      </c>
    </row>
    <row r="337" spans="1:7" s="118" customFormat="1" ht="16.5" customHeight="1">
      <c r="A337" s="18"/>
      <c r="B337" s="34">
        <v>2</v>
      </c>
      <c r="C337" s="95" t="s">
        <v>169</v>
      </c>
      <c r="D337" s="5" t="s">
        <v>6</v>
      </c>
      <c r="E337" s="36">
        <v>4600</v>
      </c>
      <c r="F337" s="198"/>
      <c r="G337" s="161">
        <f t="shared" si="16"/>
        <v>0</v>
      </c>
    </row>
    <row r="338" spans="1:7" s="118" customFormat="1" ht="16.5" customHeight="1">
      <c r="A338" s="18"/>
      <c r="B338" s="34">
        <v>3</v>
      </c>
      <c r="C338" s="95" t="s">
        <v>170</v>
      </c>
      <c r="D338" s="5" t="s">
        <v>6</v>
      </c>
      <c r="E338" s="36">
        <v>9500</v>
      </c>
      <c r="F338" s="198"/>
      <c r="G338" s="161">
        <f t="shared" si="16"/>
        <v>0</v>
      </c>
    </row>
    <row r="339" spans="1:7" s="118" customFormat="1" ht="16.5" customHeight="1">
      <c r="A339" s="18"/>
      <c r="B339" s="34">
        <v>4</v>
      </c>
      <c r="C339" s="95" t="s">
        <v>174</v>
      </c>
      <c r="D339" s="5" t="s">
        <v>123</v>
      </c>
      <c r="E339" s="36">
        <v>1</v>
      </c>
      <c r="F339" s="198"/>
      <c r="G339" s="161">
        <f t="shared" si="16"/>
        <v>0</v>
      </c>
    </row>
    <row r="340" spans="1:7" s="118" customFormat="1" ht="16.5" customHeight="1">
      <c r="A340" s="18"/>
      <c r="B340" s="34">
        <v>5</v>
      </c>
      <c r="C340" s="95" t="s">
        <v>171</v>
      </c>
      <c r="D340" s="5" t="s">
        <v>123</v>
      </c>
      <c r="E340" s="36">
        <v>2</v>
      </c>
      <c r="F340" s="198"/>
      <c r="G340" s="161">
        <f t="shared" si="16"/>
        <v>0</v>
      </c>
    </row>
    <row r="341" spans="1:7" s="118" customFormat="1" ht="16.5" customHeight="1">
      <c r="A341" s="18"/>
      <c r="B341" s="34">
        <v>6</v>
      </c>
      <c r="C341" s="95" t="s">
        <v>173</v>
      </c>
      <c r="D341" s="5" t="s">
        <v>123</v>
      </c>
      <c r="E341" s="36">
        <v>15</v>
      </c>
      <c r="F341" s="198"/>
      <c r="G341" s="161">
        <f t="shared" si="16"/>
        <v>0</v>
      </c>
    </row>
    <row r="342" spans="1:7" s="118" customFormat="1" ht="16.5" customHeight="1">
      <c r="A342" s="18"/>
      <c r="B342" s="34">
        <v>7</v>
      </c>
      <c r="C342" s="95" t="s">
        <v>172</v>
      </c>
      <c r="D342" s="5" t="s">
        <v>123</v>
      </c>
      <c r="E342" s="36">
        <v>15</v>
      </c>
      <c r="F342" s="198"/>
      <c r="G342" s="161">
        <f t="shared" si="16"/>
        <v>0</v>
      </c>
    </row>
    <row r="343" spans="1:7" s="118" customFormat="1" ht="16.5" customHeight="1">
      <c r="A343" s="18"/>
      <c r="B343" s="34">
        <v>8</v>
      </c>
      <c r="C343" s="6" t="s">
        <v>40</v>
      </c>
      <c r="D343" s="5" t="s">
        <v>31</v>
      </c>
      <c r="E343" s="36">
        <v>0</v>
      </c>
      <c r="F343" s="197"/>
      <c r="G343" s="161">
        <f t="shared" si="16"/>
        <v>0</v>
      </c>
    </row>
    <row r="344" spans="1:7" s="118" customFormat="1" ht="16.5" customHeight="1">
      <c r="A344" s="18"/>
      <c r="B344" s="34">
        <v>9</v>
      </c>
      <c r="C344" s="6" t="s">
        <v>35</v>
      </c>
      <c r="D344" s="5" t="s">
        <v>31</v>
      </c>
      <c r="E344" s="36">
        <v>29</v>
      </c>
      <c r="F344" s="197"/>
      <c r="G344" s="161">
        <f t="shared" si="16"/>
        <v>0</v>
      </c>
    </row>
    <row r="345" spans="1:7" s="118" customFormat="1" ht="16.5" customHeight="1">
      <c r="A345" s="18"/>
      <c r="B345" s="34">
        <v>10</v>
      </c>
      <c r="C345" s="6" t="s">
        <v>150</v>
      </c>
      <c r="D345" s="5" t="s">
        <v>32</v>
      </c>
      <c r="E345" s="36">
        <v>169</v>
      </c>
      <c r="F345" s="197"/>
      <c r="G345" s="161">
        <f t="shared" si="16"/>
        <v>0</v>
      </c>
    </row>
    <row r="346" spans="1:7" s="118" customFormat="1" ht="16.5" customHeight="1">
      <c r="A346" s="18"/>
      <c r="B346" s="34">
        <v>11</v>
      </c>
      <c r="C346" s="6" t="s">
        <v>26</v>
      </c>
      <c r="D346" s="5" t="s">
        <v>32</v>
      </c>
      <c r="E346" s="36">
        <v>46</v>
      </c>
      <c r="F346" s="197"/>
      <c r="G346" s="161">
        <f t="shared" si="16"/>
        <v>0</v>
      </c>
    </row>
    <row r="347" spans="1:7" s="118" customFormat="1" ht="16.5" customHeight="1">
      <c r="A347" s="18"/>
      <c r="B347" s="34">
        <v>12</v>
      </c>
      <c r="C347" s="6" t="s">
        <v>28</v>
      </c>
      <c r="D347" s="5" t="s">
        <v>32</v>
      </c>
      <c r="E347" s="36">
        <v>46</v>
      </c>
      <c r="F347" s="197"/>
      <c r="G347" s="161">
        <f t="shared" si="16"/>
        <v>0</v>
      </c>
    </row>
    <row r="348" spans="1:7" s="118" customFormat="1" ht="16.5" customHeight="1">
      <c r="A348" s="18"/>
      <c r="B348" s="34">
        <v>13</v>
      </c>
      <c r="C348" s="6" t="s">
        <v>16</v>
      </c>
      <c r="D348" s="5" t="s">
        <v>3</v>
      </c>
      <c r="E348" s="36">
        <v>2</v>
      </c>
      <c r="F348" s="199"/>
      <c r="G348" s="161">
        <f>TRUNC(E348*F348,0)</f>
        <v>0</v>
      </c>
    </row>
    <row r="349" spans="1:7" s="118" customFormat="1" ht="16.5" customHeight="1">
      <c r="A349" s="18"/>
      <c r="B349" s="34">
        <v>14</v>
      </c>
      <c r="C349" s="6" t="s">
        <v>151</v>
      </c>
      <c r="D349" s="5" t="s">
        <v>6</v>
      </c>
      <c r="E349" s="36">
        <v>0</v>
      </c>
      <c r="F349" s="199"/>
      <c r="G349" s="161">
        <f t="shared" si="16"/>
        <v>0</v>
      </c>
    </row>
    <row r="350" spans="1:7" s="118" customFormat="1" ht="16.5" customHeight="1">
      <c r="A350" s="18"/>
      <c r="B350" s="34">
        <v>15</v>
      </c>
      <c r="C350" s="6" t="s">
        <v>14</v>
      </c>
      <c r="D350" s="5" t="s">
        <v>31</v>
      </c>
      <c r="E350" s="36">
        <v>0</v>
      </c>
      <c r="F350" s="199"/>
      <c r="G350" s="161">
        <f t="shared" si="16"/>
        <v>0</v>
      </c>
    </row>
    <row r="351" spans="1:7" s="118" customFormat="1" ht="16.5" customHeight="1">
      <c r="A351" s="18"/>
      <c r="B351" s="34">
        <v>16</v>
      </c>
      <c r="C351" s="14" t="s">
        <v>152</v>
      </c>
      <c r="D351" s="5" t="s">
        <v>25</v>
      </c>
      <c r="E351" s="36">
        <v>1</v>
      </c>
      <c r="F351" s="199"/>
      <c r="G351" s="161">
        <f>TRUNC(E351*F351,0)</f>
        <v>0</v>
      </c>
    </row>
    <row r="352" spans="1:7" s="118" customFormat="1" ht="16.5" customHeight="1">
      <c r="A352" s="18"/>
      <c r="B352" s="34">
        <v>17</v>
      </c>
      <c r="C352" s="6" t="s">
        <v>41</v>
      </c>
      <c r="D352" s="5" t="s">
        <v>25</v>
      </c>
      <c r="E352" s="36">
        <v>1</v>
      </c>
      <c r="F352" s="199"/>
      <c r="G352" s="161">
        <f t="shared" si="16"/>
        <v>0</v>
      </c>
    </row>
    <row r="353" spans="1:7" s="118" customFormat="1" ht="16.5" customHeight="1">
      <c r="A353" s="63"/>
      <c r="B353" s="94"/>
      <c r="C353" s="65" t="s">
        <v>224</v>
      </c>
      <c r="D353" s="66"/>
      <c r="E353" s="67"/>
      <c r="F353" s="196"/>
      <c r="G353" s="164">
        <f>SUM(G336:G352)</f>
        <v>0</v>
      </c>
    </row>
    <row r="354" spans="1:7" s="118" customFormat="1" ht="16.5" customHeight="1">
      <c r="A354" s="124" t="s">
        <v>70</v>
      </c>
      <c r="B354" s="123"/>
      <c r="C354" s="122"/>
      <c r="D354" s="111"/>
      <c r="E354" s="36"/>
      <c r="F354" s="200"/>
      <c r="G354" s="175"/>
    </row>
    <row r="355" spans="1:7" s="118" customFormat="1" ht="16.5" customHeight="1">
      <c r="A355" s="90" t="s">
        <v>10</v>
      </c>
      <c r="B355" s="20"/>
      <c r="C355" s="39"/>
      <c r="D355" s="40"/>
      <c r="E355" s="43"/>
      <c r="F355" s="176"/>
      <c r="G355" s="177">
        <f>SUM(G334+G353+G354)</f>
        <v>0</v>
      </c>
    </row>
    <row r="356" spans="1:7" s="118" customFormat="1" ht="16.5" customHeight="1">
      <c r="A356" s="19"/>
      <c r="B356" s="19"/>
      <c r="C356" s="19"/>
      <c r="D356" s="16"/>
      <c r="E356" s="50"/>
      <c r="F356" s="190"/>
      <c r="G356" s="179"/>
    </row>
    <row r="357" spans="1:7" s="118" customFormat="1" ht="16.5" customHeight="1">
      <c r="A357" s="19"/>
      <c r="B357" s="19"/>
      <c r="C357" s="19"/>
      <c r="D357" s="16"/>
      <c r="E357" s="50"/>
      <c r="F357" s="190"/>
      <c r="G357" s="179"/>
    </row>
    <row r="358" spans="1:7" s="118" customFormat="1" ht="16.5" customHeight="1">
      <c r="A358" s="19"/>
      <c r="B358" s="19"/>
      <c r="C358" s="19"/>
      <c r="D358" s="16"/>
      <c r="E358" s="50"/>
      <c r="F358" s="190"/>
      <c r="G358" s="201"/>
    </row>
    <row r="359" spans="1:7" s="118" customFormat="1" ht="16.5" customHeight="1">
      <c r="A359" s="19"/>
      <c r="B359" s="19"/>
      <c r="C359" s="19"/>
      <c r="D359" s="16"/>
      <c r="E359" s="50"/>
      <c r="F359" s="190"/>
      <c r="G359" s="179"/>
    </row>
    <row r="360" spans="1:7" s="118" customFormat="1" ht="16.5" customHeight="1">
      <c r="A360" s="19"/>
      <c r="B360" s="19"/>
      <c r="C360" s="19"/>
      <c r="D360" s="16"/>
      <c r="E360" s="50"/>
      <c r="F360" s="190"/>
      <c r="G360" s="179"/>
    </row>
    <row r="361" spans="1:7" s="118" customFormat="1" ht="16.5" customHeight="1">
      <c r="A361" s="19"/>
      <c r="B361" s="19"/>
      <c r="C361" s="19"/>
      <c r="D361" s="16"/>
      <c r="E361" s="50"/>
      <c r="F361" s="190"/>
      <c r="G361" s="179"/>
    </row>
    <row r="362" spans="1:7" s="118" customFormat="1" ht="16.5" customHeight="1">
      <c r="A362" s="19"/>
      <c r="B362" s="19"/>
      <c r="C362" s="19"/>
      <c r="D362" s="16"/>
      <c r="E362" s="50"/>
      <c r="F362" s="190"/>
      <c r="G362" s="179"/>
    </row>
    <row r="363" spans="1:7" s="118" customFormat="1" ht="16.5" customHeight="1">
      <c r="A363" s="19"/>
      <c r="B363" s="19"/>
      <c r="C363" s="19"/>
      <c r="D363" s="16"/>
      <c r="E363" s="50"/>
      <c r="F363" s="190"/>
      <c r="G363" s="179"/>
    </row>
    <row r="364" spans="1:7" s="118" customFormat="1" ht="16.5" customHeight="1">
      <c r="A364" s="19"/>
      <c r="B364" s="19"/>
      <c r="C364" s="19"/>
      <c r="D364" s="16"/>
      <c r="E364" s="50"/>
      <c r="F364" s="190"/>
      <c r="G364" s="179"/>
    </row>
    <row r="365" spans="1:7" s="118" customFormat="1" ht="16.5" customHeight="1">
      <c r="A365" s="19"/>
      <c r="B365" s="19"/>
      <c r="C365" s="19"/>
      <c r="D365" s="16"/>
      <c r="E365" s="50"/>
      <c r="F365" s="190"/>
      <c r="G365" s="179"/>
    </row>
    <row r="366" spans="1:7" s="118" customFormat="1" ht="16.5" customHeight="1">
      <c r="A366" s="19"/>
      <c r="B366" s="19"/>
      <c r="C366" s="19"/>
      <c r="D366" s="16"/>
      <c r="E366" s="50"/>
      <c r="F366" s="190"/>
      <c r="G366" s="179"/>
    </row>
    <row r="367" spans="1:7" s="118" customFormat="1" ht="16.5" customHeight="1">
      <c r="A367" s="19"/>
      <c r="B367" s="19"/>
      <c r="C367" s="19"/>
      <c r="D367" s="16"/>
      <c r="E367" s="50"/>
      <c r="F367" s="190"/>
      <c r="G367" s="179"/>
    </row>
    <row r="368" spans="1:7" s="118" customFormat="1" ht="16.5" customHeight="1">
      <c r="A368" s="19"/>
      <c r="B368" s="19"/>
      <c r="C368" s="19"/>
      <c r="D368" s="16"/>
      <c r="E368" s="50"/>
      <c r="F368" s="190"/>
      <c r="G368" s="179"/>
    </row>
    <row r="369" spans="1:7" s="118" customFormat="1" ht="16.5" customHeight="1">
      <c r="A369" s="19"/>
      <c r="B369" s="19"/>
      <c r="C369" s="19"/>
      <c r="D369" s="16"/>
      <c r="E369" s="50"/>
      <c r="F369" s="190"/>
      <c r="G369" s="179"/>
    </row>
    <row r="370" spans="1:7" s="118" customFormat="1" ht="16.5" customHeight="1">
      <c r="A370" s="19"/>
      <c r="B370" s="19"/>
      <c r="C370" s="19"/>
      <c r="D370" s="16"/>
      <c r="E370" s="50"/>
      <c r="F370" s="190"/>
      <c r="G370" s="179"/>
    </row>
    <row r="371" spans="1:7" s="118" customFormat="1" ht="16.5" customHeight="1">
      <c r="A371" s="19"/>
      <c r="B371" s="19"/>
      <c r="C371" s="19"/>
      <c r="D371" s="16"/>
      <c r="E371" s="50"/>
      <c r="F371" s="190"/>
      <c r="G371" s="179"/>
    </row>
    <row r="372" spans="1:7" s="118" customFormat="1" ht="16.5" customHeight="1">
      <c r="A372" s="19"/>
      <c r="B372" s="19"/>
      <c r="C372" s="19"/>
      <c r="D372" s="16"/>
      <c r="E372" s="50"/>
      <c r="F372" s="190"/>
      <c r="G372" s="179"/>
    </row>
    <row r="373" spans="1:7" s="118" customFormat="1" ht="16.5" customHeight="1">
      <c r="A373" s="19"/>
      <c r="B373" s="19"/>
      <c r="C373" s="19"/>
      <c r="D373" s="16"/>
      <c r="E373" s="50"/>
      <c r="F373" s="190"/>
      <c r="G373" s="179"/>
    </row>
    <row r="374" spans="1:7" s="118" customFormat="1" ht="16.5" customHeight="1">
      <c r="A374" s="19"/>
      <c r="B374" s="19"/>
      <c r="C374" s="19"/>
      <c r="D374" s="16"/>
      <c r="E374" s="50"/>
      <c r="F374" s="190"/>
      <c r="G374" s="179"/>
    </row>
    <row r="375" spans="1:7" s="118" customFormat="1" ht="16.5" customHeight="1">
      <c r="A375" s="19"/>
      <c r="B375" s="19"/>
      <c r="C375" s="19"/>
      <c r="D375" s="16"/>
      <c r="E375" s="50"/>
      <c r="F375" s="190"/>
      <c r="G375" s="179"/>
    </row>
    <row r="376" spans="1:7" s="118" customFormat="1" ht="24" customHeight="1">
      <c r="A376" s="140" t="s">
        <v>182</v>
      </c>
      <c r="B376" s="140"/>
      <c r="C376" s="33" t="s">
        <v>49</v>
      </c>
      <c r="D376" s="33"/>
      <c r="E376" s="22"/>
      <c r="F376" s="156"/>
      <c r="G376" s="202" t="s">
        <v>82</v>
      </c>
    </row>
    <row r="377" spans="1:7" s="118" customFormat="1" ht="16.5" customHeight="1">
      <c r="A377" s="138" t="s">
        <v>146</v>
      </c>
      <c r="B377" s="139"/>
      <c r="C377" s="29" t="s">
        <v>147</v>
      </c>
      <c r="D377" s="29" t="s">
        <v>148</v>
      </c>
      <c r="E377" s="35" t="s">
        <v>145</v>
      </c>
      <c r="F377" s="158" t="s">
        <v>21</v>
      </c>
      <c r="G377" s="41" t="s">
        <v>144</v>
      </c>
    </row>
    <row r="378" spans="1:7" s="118" customFormat="1" ht="16.5" customHeight="1">
      <c r="A378" s="62" t="s">
        <v>194</v>
      </c>
      <c r="B378" s="32"/>
      <c r="C378" s="79" t="s">
        <v>51</v>
      </c>
      <c r="D378" s="42"/>
      <c r="E378" s="42"/>
      <c r="F378" s="159"/>
      <c r="G378" s="159"/>
    </row>
    <row r="379" spans="1:7" s="118" customFormat="1" ht="16.5" customHeight="1">
      <c r="A379" s="18"/>
      <c r="B379" s="19">
        <v>1</v>
      </c>
      <c r="C379" s="80" t="s">
        <v>64</v>
      </c>
      <c r="D379" s="5" t="s">
        <v>1</v>
      </c>
      <c r="E379" s="36">
        <v>106</v>
      </c>
      <c r="F379" s="180"/>
      <c r="G379" s="161">
        <f t="shared" ref="G379:G387" si="17">TRUNC(E379*F379,0)</f>
        <v>0</v>
      </c>
    </row>
    <row r="380" spans="1:7" s="118" customFormat="1" ht="16.5" customHeight="1">
      <c r="A380" s="18"/>
      <c r="B380" s="19">
        <v>2</v>
      </c>
      <c r="C380" s="6" t="s">
        <v>75</v>
      </c>
      <c r="D380" s="5" t="s">
        <v>1</v>
      </c>
      <c r="E380" s="36">
        <v>130</v>
      </c>
      <c r="F380" s="180"/>
      <c r="G380" s="161">
        <f t="shared" si="17"/>
        <v>0</v>
      </c>
    </row>
    <row r="381" spans="1:7" s="118" customFormat="1" ht="16.5" customHeight="1">
      <c r="A381" s="63"/>
      <c r="B381" s="64"/>
      <c r="C381" s="81" t="s">
        <v>209</v>
      </c>
      <c r="D381" s="66"/>
      <c r="E381" s="67"/>
      <c r="F381" s="203"/>
      <c r="G381" s="164">
        <f>SUM(G379:G380)</f>
        <v>0</v>
      </c>
    </row>
    <row r="382" spans="1:7" s="118" customFormat="1" ht="16.5" customHeight="1">
      <c r="A382" s="62" t="s">
        <v>195</v>
      </c>
      <c r="B382" s="19"/>
      <c r="C382" s="79" t="s">
        <v>52</v>
      </c>
      <c r="D382" s="5"/>
      <c r="E382" s="36"/>
      <c r="F382" s="188"/>
      <c r="G382" s="161"/>
    </row>
    <row r="383" spans="1:7" s="118" customFormat="1" ht="16.5" customHeight="1">
      <c r="A383" s="18"/>
      <c r="B383" s="19">
        <v>1</v>
      </c>
      <c r="C383" s="6" t="s">
        <v>76</v>
      </c>
      <c r="D383" s="5" t="s">
        <v>57</v>
      </c>
      <c r="E383" s="36">
        <v>18077</v>
      </c>
      <c r="F383" s="180"/>
      <c r="G383" s="161">
        <f t="shared" si="17"/>
        <v>0</v>
      </c>
    </row>
    <row r="384" spans="1:7" s="118" customFormat="1" ht="16.5" customHeight="1">
      <c r="A384" s="63"/>
      <c r="B384" s="64"/>
      <c r="C384" s="81" t="s">
        <v>210</v>
      </c>
      <c r="D384" s="66"/>
      <c r="E384" s="67"/>
      <c r="F384" s="203"/>
      <c r="G384" s="164">
        <f>SUM(G383)</f>
        <v>0</v>
      </c>
    </row>
    <row r="385" spans="1:7" s="118" customFormat="1" ht="16.5" customHeight="1">
      <c r="A385" s="62" t="s">
        <v>196</v>
      </c>
      <c r="B385" s="19"/>
      <c r="C385" s="79" t="s">
        <v>53</v>
      </c>
      <c r="D385" s="5"/>
      <c r="E385" s="36"/>
      <c r="F385" s="195"/>
      <c r="G385" s="161"/>
    </row>
    <row r="386" spans="1:7" s="118" customFormat="1" ht="16.5" customHeight="1">
      <c r="A386" s="18"/>
      <c r="B386" s="19">
        <v>1</v>
      </c>
      <c r="C386" s="6" t="s">
        <v>159</v>
      </c>
      <c r="D386" s="5" t="s">
        <v>24</v>
      </c>
      <c r="E386" s="36">
        <v>4</v>
      </c>
      <c r="F386" s="195"/>
      <c r="G386" s="161">
        <f t="shared" si="17"/>
        <v>0</v>
      </c>
    </row>
    <row r="387" spans="1:7" s="118" customFormat="1" ht="16.5" customHeight="1">
      <c r="A387" s="18"/>
      <c r="B387" s="19">
        <v>2</v>
      </c>
      <c r="C387" s="6" t="s">
        <v>78</v>
      </c>
      <c r="D387" s="5" t="s">
        <v>24</v>
      </c>
      <c r="E387" s="36">
        <v>2</v>
      </c>
      <c r="F387" s="195"/>
      <c r="G387" s="161">
        <f t="shared" si="17"/>
        <v>0</v>
      </c>
    </row>
    <row r="388" spans="1:7" s="118" customFormat="1" ht="16.5" customHeight="1">
      <c r="A388" s="63"/>
      <c r="B388" s="64"/>
      <c r="C388" s="81" t="s">
        <v>211</v>
      </c>
      <c r="D388" s="66"/>
      <c r="E388" s="67"/>
      <c r="F388" s="203"/>
      <c r="G388" s="164">
        <f>SUM(G386:G387)</f>
        <v>0</v>
      </c>
    </row>
    <row r="389" spans="1:7" s="118" customFormat="1" ht="16.5" customHeight="1">
      <c r="A389" s="62" t="s">
        <v>197</v>
      </c>
      <c r="B389" s="19"/>
      <c r="C389" s="79" t="s">
        <v>54</v>
      </c>
      <c r="D389" s="37"/>
      <c r="E389" s="37"/>
      <c r="F389" s="204"/>
      <c r="G389" s="161"/>
    </row>
    <row r="390" spans="1:7" s="118" customFormat="1" ht="16.5" customHeight="1">
      <c r="A390" s="18"/>
      <c r="B390" s="19">
        <v>1</v>
      </c>
      <c r="C390" s="6" t="s">
        <v>77</v>
      </c>
      <c r="D390" s="5" t="s">
        <v>63</v>
      </c>
      <c r="E390" s="36">
        <v>1</v>
      </c>
      <c r="F390" s="205"/>
      <c r="G390" s="161">
        <f t="shared" ref="G390" si="18">TRUNC(E390*F390,0)</f>
        <v>0</v>
      </c>
    </row>
    <row r="391" spans="1:7" s="118" customFormat="1" ht="16.5" customHeight="1">
      <c r="A391" s="63"/>
      <c r="B391" s="64"/>
      <c r="C391" s="81" t="s">
        <v>212</v>
      </c>
      <c r="D391" s="66"/>
      <c r="E391" s="67"/>
      <c r="F391" s="203"/>
      <c r="G391" s="164">
        <f>SUM(G389:G390)</f>
        <v>0</v>
      </c>
    </row>
    <row r="392" spans="1:7" s="118" customFormat="1" ht="16.5" customHeight="1">
      <c r="A392" s="77" t="s">
        <v>198</v>
      </c>
      <c r="B392" s="19"/>
      <c r="C392" s="79" t="s">
        <v>55</v>
      </c>
      <c r="D392" s="5"/>
      <c r="E392" s="36"/>
      <c r="F392" s="206"/>
      <c r="G392" s="161"/>
    </row>
    <row r="393" spans="1:7" s="118" customFormat="1" ht="16.5" customHeight="1">
      <c r="A393" s="18"/>
      <c r="B393" s="19">
        <v>1</v>
      </c>
      <c r="C393" s="6" t="s">
        <v>79</v>
      </c>
      <c r="D393" s="5" t="s">
        <v>58</v>
      </c>
      <c r="E393" s="36">
        <v>70</v>
      </c>
      <c r="F393" s="205"/>
      <c r="G393" s="161">
        <f t="shared" ref="G393:G394" si="19">TRUNC(E393*F393,0)</f>
        <v>0</v>
      </c>
    </row>
    <row r="394" spans="1:7" s="118" customFormat="1" ht="16.5" customHeight="1">
      <c r="A394" s="18"/>
      <c r="B394" s="19">
        <v>2</v>
      </c>
      <c r="C394" s="6" t="s">
        <v>80</v>
      </c>
      <c r="D394" s="5" t="s">
        <v>58</v>
      </c>
      <c r="E394" s="36">
        <v>40</v>
      </c>
      <c r="F394" s="205"/>
      <c r="G394" s="161">
        <f t="shared" si="19"/>
        <v>0</v>
      </c>
    </row>
    <row r="395" spans="1:7" s="118" customFormat="1" ht="16.5" customHeight="1">
      <c r="A395" s="18"/>
      <c r="B395" s="19">
        <v>3</v>
      </c>
      <c r="C395" s="6" t="s">
        <v>56</v>
      </c>
      <c r="D395" s="5" t="s">
        <v>58</v>
      </c>
      <c r="E395" s="36">
        <v>80</v>
      </c>
      <c r="F395" s="205"/>
      <c r="G395" s="161">
        <f>TRUNC(E395*F395,0)</f>
        <v>0</v>
      </c>
    </row>
    <row r="396" spans="1:7" s="118" customFormat="1" ht="16.5" customHeight="1">
      <c r="A396" s="63"/>
      <c r="B396" s="64"/>
      <c r="C396" s="81" t="s">
        <v>213</v>
      </c>
      <c r="D396" s="66"/>
      <c r="E396" s="67"/>
      <c r="F396" s="203"/>
      <c r="G396" s="164">
        <f>SUM(G393:G395)</f>
        <v>0</v>
      </c>
    </row>
    <row r="397" spans="1:7" s="118" customFormat="1" ht="16.5" customHeight="1">
      <c r="A397" s="82" t="s">
        <v>199</v>
      </c>
      <c r="B397" s="83"/>
      <c r="C397" s="84" t="s">
        <v>160</v>
      </c>
      <c r="D397" s="5"/>
      <c r="E397" s="36"/>
      <c r="F397" s="206"/>
      <c r="G397" s="161"/>
    </row>
    <row r="398" spans="1:7" s="118" customFormat="1" ht="16.5" customHeight="1">
      <c r="A398" s="18"/>
      <c r="B398" s="19">
        <v>1</v>
      </c>
      <c r="C398" s="6" t="s">
        <v>208</v>
      </c>
      <c r="D398" s="114" t="s">
        <v>66</v>
      </c>
      <c r="E398" s="36">
        <v>36</v>
      </c>
      <c r="F398" s="205"/>
      <c r="G398" s="161">
        <f t="shared" ref="G398:G399" si="20">TRUNC(E398*F398,0)</f>
        <v>0</v>
      </c>
    </row>
    <row r="399" spans="1:7" s="118" customFormat="1" ht="16.5" customHeight="1">
      <c r="A399" s="18"/>
      <c r="B399" s="19">
        <v>2</v>
      </c>
      <c r="C399" s="6" t="s">
        <v>65</v>
      </c>
      <c r="D399" s="114" t="s">
        <v>66</v>
      </c>
      <c r="E399" s="36">
        <v>36</v>
      </c>
      <c r="F399" s="205"/>
      <c r="G399" s="161">
        <f t="shared" si="20"/>
        <v>0</v>
      </c>
    </row>
    <row r="400" spans="1:7" s="118" customFormat="1" ht="16.5" customHeight="1">
      <c r="A400" s="63"/>
      <c r="B400" s="64"/>
      <c r="C400" s="81" t="s">
        <v>214</v>
      </c>
      <c r="D400" s="66"/>
      <c r="E400" s="67"/>
      <c r="F400" s="207"/>
      <c r="G400" s="208">
        <f>SUM(G397:G399)</f>
        <v>0</v>
      </c>
    </row>
    <row r="401" spans="1:7" s="118" customFormat="1" ht="16.5" customHeight="1">
      <c r="A401" s="82" t="s">
        <v>200</v>
      </c>
      <c r="B401" s="83"/>
      <c r="C401" s="84" t="s">
        <v>161</v>
      </c>
      <c r="D401" s="85"/>
      <c r="E401" s="86"/>
      <c r="F401" s="209"/>
      <c r="G401" s="166"/>
    </row>
    <row r="402" spans="1:7" s="118" customFormat="1" ht="36.5" customHeight="1">
      <c r="A402" s="18"/>
      <c r="B402" s="19">
        <v>1</v>
      </c>
      <c r="C402" s="6" t="s">
        <v>227</v>
      </c>
      <c r="D402" s="5" t="s">
        <v>228</v>
      </c>
      <c r="E402" s="113">
        <v>1</v>
      </c>
      <c r="F402" s="205">
        <v>1</v>
      </c>
      <c r="G402" s="161">
        <v>400000</v>
      </c>
    </row>
    <row r="403" spans="1:7" s="118" customFormat="1" ht="16.5" customHeight="1">
      <c r="A403" s="63"/>
      <c r="B403" s="64"/>
      <c r="C403" s="81" t="s">
        <v>215</v>
      </c>
      <c r="D403" s="66"/>
      <c r="E403" s="67"/>
      <c r="F403" s="207"/>
      <c r="G403" s="164">
        <f>SUM(G402)</f>
        <v>400000</v>
      </c>
    </row>
    <row r="404" spans="1:7" s="118" customFormat="1" ht="16.5" customHeight="1">
      <c r="A404" s="82" t="s">
        <v>201</v>
      </c>
      <c r="B404" s="83"/>
      <c r="C404" s="84" t="s">
        <v>165</v>
      </c>
      <c r="D404" s="85"/>
      <c r="E404" s="86"/>
      <c r="F404" s="205"/>
      <c r="G404" s="161"/>
    </row>
    <row r="405" spans="1:7" s="118" customFormat="1" ht="16.5" customHeight="1">
      <c r="A405" s="18"/>
      <c r="B405" s="19">
        <v>1</v>
      </c>
      <c r="C405" s="129" t="s">
        <v>166</v>
      </c>
      <c r="D405" s="5" t="s">
        <v>66</v>
      </c>
      <c r="E405" s="36">
        <v>36</v>
      </c>
      <c r="F405" s="205"/>
      <c r="G405" s="161">
        <f t="shared" ref="G405" si="21">TRUNC(E405*F405,0)</f>
        <v>0</v>
      </c>
    </row>
    <row r="406" spans="1:7" s="118" customFormat="1" ht="16.5" customHeight="1">
      <c r="A406" s="63"/>
      <c r="B406" s="64"/>
      <c r="C406" s="81" t="s">
        <v>216</v>
      </c>
      <c r="D406" s="66"/>
      <c r="E406" s="67"/>
      <c r="F406" s="207"/>
      <c r="G406" s="164">
        <f>SUM(G405)</f>
        <v>0</v>
      </c>
    </row>
    <row r="407" spans="1:7" s="118" customFormat="1" ht="26" customHeight="1">
      <c r="A407" s="131">
        <v>6.9</v>
      </c>
      <c r="B407" s="19"/>
      <c r="C407" s="132" t="s">
        <v>229</v>
      </c>
      <c r="F407" s="210"/>
      <c r="G407" s="210"/>
    </row>
    <row r="408" spans="1:7" s="118" customFormat="1" ht="23.5" customHeight="1">
      <c r="A408" s="131"/>
      <c r="B408" s="19"/>
      <c r="C408" s="122" t="s">
        <v>230</v>
      </c>
      <c r="D408" s="5" t="s">
        <v>228</v>
      </c>
      <c r="E408" s="36">
        <v>1</v>
      </c>
      <c r="F408" s="205">
        <v>1</v>
      </c>
      <c r="G408" s="161">
        <v>500000</v>
      </c>
    </row>
    <row r="409" spans="1:7" s="118" customFormat="1" ht="23.5" customHeight="1">
      <c r="A409" s="131"/>
      <c r="B409" s="19"/>
      <c r="C409" s="122" t="s">
        <v>231</v>
      </c>
      <c r="D409" s="5"/>
      <c r="E409" s="36"/>
      <c r="F409" s="205"/>
      <c r="G409" s="161">
        <f>+G408</f>
        <v>500000</v>
      </c>
    </row>
    <row r="410" spans="1:7" s="118" customFormat="1" ht="16.5" customHeight="1">
      <c r="A410" s="87" t="s">
        <v>70</v>
      </c>
      <c r="B410" s="88"/>
      <c r="C410" s="38"/>
      <c r="D410" s="14"/>
      <c r="E410" s="14"/>
      <c r="F410" s="205"/>
      <c r="G410" s="161"/>
    </row>
    <row r="411" spans="1:7" s="118" customFormat="1" ht="16.5" customHeight="1">
      <c r="A411" s="90" t="s">
        <v>10</v>
      </c>
      <c r="B411" s="89"/>
      <c r="C411" s="39"/>
      <c r="D411" s="40"/>
      <c r="E411" s="43"/>
      <c r="F411" s="40"/>
      <c r="G411" s="91">
        <f>SUM(G381+G384+G388+G391+G396+G400+G403+G406+G409)</f>
        <v>900000</v>
      </c>
    </row>
    <row r="412" spans="1:7" ht="16.5" customHeight="1">
      <c r="A412" s="22"/>
      <c r="B412" s="22"/>
      <c r="C412" s="22"/>
      <c r="D412" s="22"/>
      <c r="E412" s="22"/>
      <c r="F412" s="22"/>
      <c r="G412" s="22"/>
    </row>
  </sheetData>
  <sheetProtection sheet="1" objects="1" scenarios="1"/>
  <mergeCells count="19">
    <mergeCell ref="A377:B377"/>
    <mergeCell ref="A47:B47"/>
    <mergeCell ref="A48:B48"/>
    <mergeCell ref="A94:B94"/>
    <mergeCell ref="A95:B95"/>
    <mergeCell ref="A282:B282"/>
    <mergeCell ref="A283:B283"/>
    <mergeCell ref="A376:B376"/>
    <mergeCell ref="A188:B188"/>
    <mergeCell ref="A189:B189"/>
    <mergeCell ref="A329:B329"/>
    <mergeCell ref="A330:B330"/>
    <mergeCell ref="A141:B141"/>
    <mergeCell ref="A142:B142"/>
    <mergeCell ref="A235:B235"/>
    <mergeCell ref="A236:B236"/>
    <mergeCell ref="F2:G2"/>
    <mergeCell ref="A1:E1"/>
    <mergeCell ref="A2:B2"/>
  </mergeCells>
  <phoneticPr fontId="2" type="noConversion"/>
  <pageMargins left="0.7" right="0.7" top="0.75" bottom="0.75" header="0.3" footer="0.3"/>
  <pageSetup paperSize="9" scale="9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Gersom</cp:lastModifiedBy>
  <cp:lastPrinted>2018-04-30T08:07:25Z</cp:lastPrinted>
  <dcterms:created xsi:type="dcterms:W3CDTF">2014-09-17T06:20:33Z</dcterms:created>
  <dcterms:modified xsi:type="dcterms:W3CDTF">2020-08-17T12:32:17Z</dcterms:modified>
</cp:coreProperties>
</file>